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Formato Informe complementario\"/>
    </mc:Choice>
  </mc:AlternateContent>
  <xr:revisionPtr revIDLastSave="0" documentId="13_ncr:1_{4EC7E4AD-1D60-4DEC-88DE-D8F3888E60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ICIO" sheetId="15" r:id="rId1"/>
    <sheet name="Brecha de Liquidez" sheetId="40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Depositos Vista" sheetId="26" r:id="rId8"/>
    <sheet name="Prev. Depositos Plazo" sheetId="4" r:id="rId9"/>
    <sheet name="Concentración de Créditos" sheetId="14" r:id="rId10"/>
    <sheet name="Concentración de Créditos Venc." sheetId="27" r:id="rId11"/>
    <sheet name="Concentración Ahorros" sheetId="7" r:id="rId12"/>
    <sheet name="Prev sobre Bienes adjudicados" sheetId="5" r:id="rId13"/>
    <sheet name="Prev s Otros Activos Riesgos" sheetId="6" r:id="rId14"/>
    <sheet name="Ejecución Presupuestaria" sheetId="9" r:id="rId15"/>
    <sheet name="Depositos Bancos Gs" sheetId="28" r:id="rId16"/>
    <sheet name="Depositos Bancos Ext" sheetId="29" r:id="rId17"/>
    <sheet name="Depositos Financieras Gs" sheetId="10" r:id="rId18"/>
    <sheet name="Depositos Financieras Ext" sheetId="30" r:id="rId19"/>
    <sheet name="Depositos Coop. Gs" sheetId="31" r:id="rId20"/>
    <sheet name="Depositos Coop. Ext" sheetId="32" r:id="rId21"/>
    <sheet name="Depositos Centrales Gs" sheetId="33" r:id="rId22"/>
    <sheet name="Depositos Centrales Ext" sheetId="34" r:id="rId23"/>
    <sheet name="Clasificación de Créditos" sheetId="11" r:id="rId24"/>
    <sheet name="Balance General" sheetId="35" r:id="rId25"/>
    <sheet name="Cuadro de Resultado" sheetId="36" r:id="rId26"/>
    <sheet name="Cuenta de Orden" sheetId="37" r:id="rId27"/>
    <sheet name="Indicadores" sheetId="38" r:id="rId28"/>
    <sheet name="Socios" sheetId="3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8" l="1"/>
  <c r="G20" i="40"/>
  <c r="E20" i="40"/>
  <c r="F20" i="40"/>
  <c r="E50" i="35" l="1"/>
  <c r="D50" i="35"/>
  <c r="G7" i="40" l="1"/>
  <c r="F7" i="40"/>
  <c r="E7" i="40"/>
  <c r="E228" i="35" l="1"/>
  <c r="D228" i="35"/>
  <c r="E9" i="36" l="1"/>
  <c r="E8" i="36" s="1"/>
  <c r="E28" i="36"/>
  <c r="E40" i="36"/>
  <c r="E54" i="36"/>
  <c r="E53" i="36" s="1"/>
  <c r="E60" i="36"/>
  <c r="E59" i="36" s="1"/>
  <c r="E58" i="36" s="1"/>
  <c r="E72" i="36"/>
  <c r="E86" i="36"/>
  <c r="E117" i="36"/>
  <c r="E131" i="36"/>
  <c r="E162" i="36"/>
  <c r="E172" i="36"/>
  <c r="E171" i="36" s="1"/>
  <c r="E181" i="36"/>
  <c r="E180" i="36" s="1"/>
  <c r="E179" i="36" s="1"/>
  <c r="E193" i="36"/>
  <c r="E192" i="36" s="1"/>
  <c r="E191" i="36" s="1"/>
  <c r="E190" i="36" s="1"/>
  <c r="E197" i="36"/>
  <c r="E144" i="35"/>
  <c r="E118" i="35"/>
  <c r="E117" i="35" s="1"/>
  <c r="E101" i="35"/>
  <c r="E82" i="35"/>
  <c r="E81" i="35" s="1"/>
  <c r="E12" i="35"/>
  <c r="D12" i="35"/>
  <c r="E171" i="35"/>
  <c r="E176" i="35"/>
  <c r="E183" i="35"/>
  <c r="E201" i="35"/>
  <c r="E208" i="35"/>
  <c r="E212" i="35"/>
  <c r="E218" i="35"/>
  <c r="E220" i="35"/>
  <c r="E224" i="35"/>
  <c r="E234" i="35"/>
  <c r="E233" i="35" s="1"/>
  <c r="E239" i="35"/>
  <c r="E245" i="35"/>
  <c r="E249" i="35"/>
  <c r="E248" i="35" s="1"/>
  <c r="E163" i="35"/>
  <c r="E158" i="35"/>
  <c r="E149" i="35"/>
  <c r="E127" i="35"/>
  <c r="E126" i="35" s="1"/>
  <c r="E111" i="35"/>
  <c r="E90" i="35"/>
  <c r="E74" i="35"/>
  <c r="E70" i="35"/>
  <c r="E60" i="35"/>
  <c r="E59" i="35" s="1"/>
  <c r="E40" i="35"/>
  <c r="E37" i="35"/>
  <c r="E25" i="35"/>
  <c r="E9" i="35"/>
  <c r="D163" i="35"/>
  <c r="D192" i="36"/>
  <c r="D191" i="36" s="1"/>
  <c r="D190" i="36" s="1"/>
  <c r="D193" i="36"/>
  <c r="D197" i="36"/>
  <c r="D72" i="36"/>
  <c r="D86" i="36"/>
  <c r="D117" i="36"/>
  <c r="D131" i="36"/>
  <c r="D162" i="36"/>
  <c r="D172" i="36"/>
  <c r="D171" i="36" s="1"/>
  <c r="D181" i="36"/>
  <c r="D180" i="36" s="1"/>
  <c r="D179" i="36" s="1"/>
  <c r="D9" i="36"/>
  <c r="D8" i="36" s="1"/>
  <c r="D28" i="36"/>
  <c r="D40" i="36"/>
  <c r="D54" i="36"/>
  <c r="D53" i="36" s="1"/>
  <c r="D60" i="36"/>
  <c r="D59" i="36" s="1"/>
  <c r="D58" i="36" s="1"/>
  <c r="D234" i="35"/>
  <c r="D233" i="35" s="1"/>
  <c r="D239" i="35"/>
  <c r="D245" i="35"/>
  <c r="D249" i="35"/>
  <c r="D248" i="35" s="1"/>
  <c r="D208" i="35"/>
  <c r="D212" i="35"/>
  <c r="D218" i="35"/>
  <c r="D220" i="35"/>
  <c r="D224" i="35"/>
  <c r="D183" i="35"/>
  <c r="D201" i="35"/>
  <c r="D171" i="35"/>
  <c r="D176" i="35"/>
  <c r="D90" i="35"/>
  <c r="D101" i="35"/>
  <c r="D111" i="35"/>
  <c r="D118" i="35"/>
  <c r="D117" i="35" s="1"/>
  <c r="D127" i="35"/>
  <c r="D126" i="35" s="1"/>
  <c r="D144" i="35"/>
  <c r="D149" i="35"/>
  <c r="D158" i="35"/>
  <c r="D82" i="35"/>
  <c r="D81" i="35" s="1"/>
  <c r="D9" i="35"/>
  <c r="D25" i="35"/>
  <c r="D37" i="35"/>
  <c r="D40" i="35"/>
  <c r="D60" i="35"/>
  <c r="D59" i="35" s="1"/>
  <c r="D70" i="35"/>
  <c r="D74" i="35"/>
  <c r="E8" i="35" l="1"/>
  <c r="D238" i="35"/>
  <c r="D207" i="35"/>
  <c r="D69" i="35"/>
  <c r="E116" i="36"/>
  <c r="E71" i="36"/>
  <c r="E27" i="36"/>
  <c r="E7" i="36" s="1"/>
  <c r="E6" i="36" s="1"/>
  <c r="D116" i="36"/>
  <c r="D71" i="36"/>
  <c r="D27" i="36"/>
  <c r="D7" i="36" s="1"/>
  <c r="D6" i="36" s="1"/>
  <c r="E238" i="35"/>
  <c r="E232" i="35" s="1"/>
  <c r="E231" i="35" s="1"/>
  <c r="E143" i="35"/>
  <c r="E217" i="35"/>
  <c r="E207" i="35"/>
  <c r="E182" i="35"/>
  <c r="E170" i="35"/>
  <c r="E89" i="35"/>
  <c r="E69" i="35"/>
  <c r="E24" i="35"/>
  <c r="D232" i="35"/>
  <c r="D231" i="35" s="1"/>
  <c r="D217" i="35"/>
  <c r="D182" i="35"/>
  <c r="D170" i="35"/>
  <c r="D143" i="35"/>
  <c r="D89" i="35"/>
  <c r="D24" i="35"/>
  <c r="D8" i="35"/>
  <c r="D11" i="39"/>
  <c r="C11" i="39"/>
  <c r="D206" i="35" l="1"/>
  <c r="E169" i="35"/>
  <c r="D80" i="35"/>
  <c r="D70" i="36"/>
  <c r="D69" i="36" s="1"/>
  <c r="D202" i="36" s="1"/>
  <c r="E70" i="36"/>
  <c r="E69" i="36" s="1"/>
  <c r="E202" i="36" s="1"/>
  <c r="E80" i="35"/>
  <c r="E7" i="35"/>
  <c r="E206" i="35"/>
  <c r="D169" i="35"/>
  <c r="D168" i="35" s="1"/>
  <c r="D7" i="35"/>
  <c r="C43" i="38"/>
  <c r="E168" i="35" l="1"/>
  <c r="C21" i="38" s="1"/>
  <c r="D6" i="35"/>
  <c r="D255" i="35" s="1"/>
  <c r="E6" i="35"/>
  <c r="C33" i="38"/>
  <c r="C47" i="38"/>
  <c r="C45" i="38"/>
  <c r="F8" i="6"/>
  <c r="F7" i="6"/>
  <c r="F6" i="6"/>
  <c r="F5" i="6"/>
  <c r="G9" i="6"/>
  <c r="E9" i="6"/>
  <c r="G7" i="5"/>
  <c r="G5" i="5"/>
  <c r="G6" i="5"/>
  <c r="H8" i="5"/>
  <c r="F8" i="5"/>
  <c r="E11" i="4"/>
  <c r="G11" i="4"/>
  <c r="F10" i="4"/>
  <c r="G11" i="26"/>
  <c r="E11" i="26"/>
  <c r="F9" i="4"/>
  <c r="F8" i="4"/>
  <c r="F7" i="4"/>
  <c r="F6" i="4"/>
  <c r="F10" i="26"/>
  <c r="F9" i="26"/>
  <c r="F8" i="26"/>
  <c r="F7" i="26"/>
  <c r="F6" i="26"/>
  <c r="F11" i="26" s="1"/>
  <c r="C31" i="38"/>
  <c r="C29" i="38"/>
  <c r="C23" i="38"/>
  <c r="C25" i="38"/>
  <c r="C13" i="38"/>
  <c r="C11" i="38"/>
  <c r="C9" i="38"/>
  <c r="F11" i="4" l="1"/>
  <c r="C37" i="38" s="1"/>
  <c r="C35" i="38"/>
  <c r="E255" i="35"/>
  <c r="C27" i="38"/>
  <c r="C17" i="38"/>
  <c r="C19" i="38"/>
  <c r="F9" i="6"/>
  <c r="C41" i="38" s="1"/>
  <c r="G8" i="5"/>
  <c r="C39" i="38" s="1"/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5" i="33" s="1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25" i="31" s="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20" i="29" s="1"/>
  <c r="F20" i="28"/>
  <c r="E20" i="28"/>
  <c r="D20" i="28"/>
  <c r="C20" i="28"/>
  <c r="C15" i="38" s="1"/>
  <c r="G19" i="28"/>
  <c r="G18" i="28"/>
  <c r="G17" i="28"/>
  <c r="G16" i="28"/>
  <c r="G15" i="28"/>
  <c r="G14" i="28"/>
  <c r="G13" i="28"/>
  <c r="G12" i="28"/>
  <c r="G11" i="28"/>
  <c r="G10" i="28"/>
  <c r="G9" i="28"/>
  <c r="G8" i="28"/>
  <c r="G20" i="28" s="1"/>
  <c r="G7" i="28"/>
  <c r="G6" i="28"/>
  <c r="G5" i="28"/>
  <c r="F15" i="34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C7" i="38" s="1"/>
  <c r="E12" i="18"/>
  <c r="F20" i="30" l="1"/>
  <c r="F25" i="32"/>
  <c r="F20" i="10"/>
</calcChain>
</file>

<file path=xl/sharedStrings.xml><?xml version="1.0" encoding="utf-8"?>
<sst xmlns="http://schemas.openxmlformats.org/spreadsheetml/2006/main" count="1600" uniqueCount="898">
  <si>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</si>
  <si>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</si>
  <si>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</si>
  <si>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</si>
  <si>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</si>
  <si>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</si>
  <si>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</si>
  <si>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</si>
  <si>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</si>
  <si>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</si>
  <si>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</si>
  <si>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</si>
  <si>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</si>
  <si>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</si>
  <si>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</si>
  <si>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</si>
  <si>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</si>
  <si>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</si>
  <si>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</si>
  <si>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</si>
  <si>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</si>
  <si>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</si>
  <si>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</si>
  <si>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</si>
  <si>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</si>
  <si>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</si>
  <si>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</si>
  <si>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</si>
  <si>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</si>
  <si>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</si>
  <si>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</si>
  <si>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</si>
  <si>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</si>
  <si>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</si>
  <si>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</si>
  <si>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</si>
  <si>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</si>
  <si>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</si>
  <si>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</si>
  <si>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</si>
  <si>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</si>
  <si>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</si>
  <si>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</si>
  <si>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</si>
  <si>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</si>
  <si>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</si>
  <si>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</si>
  <si>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</si>
  <si>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</si>
  <si>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</si>
  <si>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</si>
  <si>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</si>
  <si>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</si>
  <si>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</si>
  <si>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</si>
  <si>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</si>
  <si>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</si>
  <si>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</si>
  <si>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</si>
  <si>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</si>
  <si>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</si>
  <si>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</si>
  <si>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</si>
  <si>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</si>
  <si>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</si>
  <si>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</si>
  <si>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</si>
  <si>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</si>
  <si>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</si>
  <si>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</si>
  <si>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</si>
  <si>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</si>
  <si>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</si>
  <si>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</si>
  <si>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</si>
  <si>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</si>
  <si>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</si>
  <si>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</si>
  <si>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</si>
  <si>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</si>
  <si>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</si>
  <si>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</si>
  <si>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</si>
  <si>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</si>
  <si>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</si>
  <si>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</si>
  <si>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</si>
  <si>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</si>
  <si>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</si>
  <si>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</si>
  <si>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</si>
  <si>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</si>
  <si>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</si>
  <si>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</si>
  <si>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</si>
  <si>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</si>
  <si>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</si>
  <si>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</si>
  <si>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</si>
  <si>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</si>
  <si>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</si>
  <si>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</si>
  <si>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</si>
  <si>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</si>
  <si>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</si>
  <si>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</si>
  <si>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</si>
  <si>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</si>
  <si>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</si>
  <si>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</si>
  <si>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</si>
  <si>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</si>
  <si>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</si>
  <si>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</si>
  <si>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</si>
  <si>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</si>
  <si>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</si>
  <si>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</si>
  <si>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</si>
  <si>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</si>
  <si>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</si>
  <si>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</si>
  <si>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</si>
  <si>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</si>
  <si>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</si>
  <si>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</si>
  <si>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</si>
  <si>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</si>
  <si>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</si>
  <si>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</si>
  <si>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</si>
  <si>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</si>
  <si>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</si>
  <si>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</si>
  <si>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</si>
  <si>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</si>
  <si>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</si>
  <si>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</si>
  <si>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</si>
  <si>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</si>
  <si>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</si>
  <si>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</si>
  <si>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</si>
  <si>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</si>
  <si>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</si>
  <si>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</si>
  <si>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</si>
  <si>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</si>
  <si>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</si>
  <si>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</si>
  <si>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</si>
  <si>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</si>
  <si>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</si>
  <si>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</si>
  <si>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</si>
  <si>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</si>
  <si>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</si>
  <si>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</si>
  <si>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</si>
  <si>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</si>
  <si>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</si>
  <si>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</si>
  <si>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</si>
  <si>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</si>
  <si>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</si>
  <si>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</si>
  <si>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</si>
  <si>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</si>
  <si>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</si>
  <si>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</si>
  <si>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</si>
  <si>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</si>
  <si>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</si>
  <si>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</si>
  <si>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</si>
  <si>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</si>
  <si>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</si>
  <si>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</si>
  <si>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</si>
  <si>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</si>
  <si>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</si>
  <si>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</si>
  <si>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</si>
  <si>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</si>
  <si>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</si>
  <si>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</si>
  <si>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</si>
  <si>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</si>
  <si>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</si>
  <si>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</si>
  <si>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</si>
  <si>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</si>
  <si>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</si>
  <si>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</si>
  <si>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</si>
  <si>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</si>
  <si>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</si>
  <si>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</si>
  <si>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</si>
  <si>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</si>
  <si>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</si>
  <si>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</si>
  <si>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</si>
  <si>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</si>
  <si>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</si>
  <si>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</si>
  <si>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</si>
  <si>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</si>
  <si>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</si>
  <si>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</si>
  <si>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</si>
  <si>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</si>
  <si>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</si>
  <si>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</si>
  <si>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</si>
  <si>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</si>
  <si>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</si>
  <si>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</si>
  <si>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</si>
  <si>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</si>
  <si>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</si>
  <si>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</si>
  <si>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</si>
  <si>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</si>
  <si>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</si>
  <si>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</si>
  <si>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</si>
  <si>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</si>
  <si>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</si>
  <si>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</si>
  <si>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</si>
  <si>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</si>
  <si>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</si>
  <si>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</si>
  <si>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</si>
  <si>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</si>
  <si>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</si>
  <si>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</si>
  <si>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</si>
  <si>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</si>
  <si>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</si>
  <si>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</si>
  <si>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</si>
  <si>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</si>
  <si>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</si>
  <si>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</si>
  <si>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</si>
  <si>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</si>
  <si>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</si>
  <si>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</si>
  <si>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</si>
  <si>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</si>
  <si>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</si>
  <si>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</si>
  <si>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</si>
  <si>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</si>
  <si>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</si>
  <si>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</si>
  <si>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</si>
  <si>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</si>
  <si>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</si>
  <si>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</si>
  <si>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</si>
  <si>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</si>
  <si>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</si>
  <si>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</si>
  <si>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</si>
  <si>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</si>
  <si>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</si>
  <si>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</si>
  <si>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</si>
  <si>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</si>
  <si>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</si>
  <si>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</si>
  <si>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</si>
  <si>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</si>
  <si>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</si>
  <si>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</si>
  <si>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</si>
  <si>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</si>
  <si>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</si>
  <si>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</si>
  <si>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</si>
  <si>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</si>
  <si>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</si>
  <si>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</si>
  <si>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</si>
  <si>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</si>
  <si>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</si>
  <si>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</si>
  <si>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</si>
  <si>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</si>
  <si>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</si>
  <si>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</si>
  <si>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</si>
  <si>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</si>
  <si>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</si>
  <si>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</si>
  <si>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</si>
  <si>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</si>
  <si>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</si>
  <si>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</si>
  <si>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</si>
  <si>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</si>
  <si>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</si>
  <si>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</si>
  <si>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</si>
  <si>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</si>
  <si>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</si>
  <si>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</si>
  <si>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</si>
  <si>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</si>
  <si>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</si>
  <si>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</si>
  <si>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</si>
  <si>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</si>
  <si>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</si>
  <si>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</si>
  <si>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</si>
  <si>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</si>
  <si>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</si>
  <si>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</si>
  <si>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</si>
  <si>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</si>
  <si>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</si>
  <si>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</si>
  <si>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</si>
  <si>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</si>
  <si>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</si>
  <si>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</si>
  <si>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</si>
  <si>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</si>
  <si>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</si>
  <si>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</si>
  <si>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</si>
  <si>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</si>
  <si>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</si>
  <si>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</si>
  <si>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</si>
  <si>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</si>
  <si>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</si>
  <si>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</si>
  <si>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</si>
  <si>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</si>
  <si>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</si>
  <si>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</si>
  <si>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</si>
  <si>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</si>
  <si>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</si>
  <si>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</si>
  <si>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</si>
  <si>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</si>
  <si>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</si>
  <si>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</si>
  <si>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</si>
  <si>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</si>
  <si>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</si>
  <si>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</si>
  <si>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</si>
  <si>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</si>
  <si>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</si>
  <si>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</si>
  <si>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</si>
  <si>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</si>
  <si>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</si>
  <si>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</si>
  <si>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</si>
  <si>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</si>
  <si>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</si>
  <si>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</si>
  <si>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</si>
  <si>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</si>
  <si>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</si>
  <si>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</si>
  <si>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</si>
  <si>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</si>
  <si>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</si>
  <si>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</si>
  <si>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</si>
  <si>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</si>
  <si>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</si>
  <si>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</si>
  <si>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</si>
  <si>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</si>
  <si>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</si>
  <si>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</si>
  <si>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</si>
  <si>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</si>
  <si>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</si>
  <si>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</si>
  <si>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</si>
  <si>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</si>
  <si>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</si>
  <si>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</si>
  <si>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</si>
  <si>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</si>
  <si>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</si>
  <si>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</si>
  <si>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</si>
  <si>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</si>
  <si>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</si>
  <si>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</si>
  <si>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</si>
  <si>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</si>
  <si>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</si>
  <si>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</si>
  <si>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</si>
  <si>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</si>
  <si>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</si>
  <si>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</si>
  <si>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</si>
  <si>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</si>
  <si>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</si>
  <si>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</si>
  <si>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</si>
  <si>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</si>
  <si>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</si>
  <si>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</si>
  <si>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</si>
  <si>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</si>
  <si>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</si>
  <si>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</si>
  <si>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</si>
  <si>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</si>
  <si>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</si>
  <si>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</si>
  <si>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</si>
  <si>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</si>
  <si>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</si>
  <si>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</si>
  <si>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</si>
  <si>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</si>
  <si>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</si>
  <si>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</si>
  <si>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</si>
  <si>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</si>
  <si>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</si>
  <si>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</si>
  <si>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</si>
  <si>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</si>
  <si>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</si>
  <si>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</si>
  <si>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</si>
  <si>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</si>
  <si>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</si>
  <si>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</si>
  <si>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</si>
  <si>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</si>
  <si>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</si>
  <si>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</si>
  <si>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</si>
  <si>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</si>
  <si>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</si>
  <si>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</si>
  <si>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</si>
  <si>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</si>
  <si>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</si>
  <si>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</si>
  <si>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</si>
  <si>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</si>
  <si>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</si>
  <si>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</si>
  <si>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</si>
  <si>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</si>
  <si>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</si>
  <si>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</si>
  <si>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</si>
  <si>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</si>
  <si>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</si>
  <si>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</si>
  <si>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</si>
  <si>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</si>
  <si>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</si>
  <si>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</si>
  <si>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</si>
  <si>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</si>
  <si>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</si>
  <si>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</si>
  <si>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</si>
  <si>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</si>
  <si>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</si>
  <si>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</si>
  <si>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</si>
  <si>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</si>
  <si>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</si>
  <si>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</si>
  <si>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</si>
  <si>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</si>
  <si>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</si>
  <si>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</si>
  <si>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</si>
  <si>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</si>
  <si>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</si>
  <si>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</si>
  <si>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</si>
  <si>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</si>
  <si>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</si>
  <si>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</si>
  <si>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</si>
  <si>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</si>
  <si>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</si>
  <si>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</si>
  <si>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</si>
  <si>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</si>
  <si>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</si>
  <si>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</si>
  <si>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</si>
  <si>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</si>
  <si>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</si>
  <si>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</si>
  <si>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</si>
  <si>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</si>
  <si>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</si>
  <si>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</si>
  <si>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</si>
  <si>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</si>
  <si>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</si>
  <si>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</si>
  <si>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</si>
  <si>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</si>
  <si>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</si>
  <si>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</si>
  <si>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</si>
  <si>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</si>
  <si>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</si>
  <si>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</si>
  <si>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</si>
  <si>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</si>
  <si>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</si>
  <si>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</si>
  <si>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</si>
  <si>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</si>
  <si>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</si>
  <si>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</si>
  <si>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</si>
  <si>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</si>
  <si>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</si>
  <si>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</si>
  <si>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</si>
  <si>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</si>
  <si>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</si>
  <si>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</si>
  <si>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</si>
  <si>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</si>
  <si>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</si>
  <si>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</si>
  <si>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</si>
  <si>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</si>
  <si>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</si>
  <si>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</si>
  <si>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</si>
  <si>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</si>
  <si>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</si>
  <si>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</si>
  <si>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</si>
  <si>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</si>
  <si>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BALANCE GENERAL</t>
  </si>
  <si>
    <t>EJERCICIO [AÑO]</t>
  </si>
  <si>
    <t>Cód. Cuenta</t>
  </si>
  <si>
    <t>Descripción de Concepto</t>
  </si>
  <si>
    <t>ACTIVO</t>
  </si>
  <si>
    <t>DISPONIBILIDADES</t>
  </si>
  <si>
    <t>Caja</t>
  </si>
  <si>
    <t>Efectivo y Cheques a Depositar</t>
  </si>
  <si>
    <t>Fondos en la Empresa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</si>
  <si>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</si>
  <si>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</si>
  <si>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</si>
  <si>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</si>
  <si>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Bancos</t>
  </si>
  <si>
    <t>Amortizables</t>
  </si>
  <si>
    <t>Descuento de Documentos</t>
  </si>
  <si>
    <t>Préstamos Vinculados</t>
  </si>
  <si>
    <t>Préstamos Refinanciados</t>
  </si>
  <si>
    <t>Intereses Devengados</t>
  </si>
  <si>
    <t>Intereses Devengados s/ Créditos</t>
  </si>
  <si>
    <t>Intereses Devengados s/ Depósitos</t>
  </si>
  <si>
    <t>Cheques Diferidos</t>
  </si>
  <si>
    <t>Documentos a Cobrar</t>
  </si>
  <si>
    <t>Otros Créditos</t>
  </si>
  <si>
    <t>Crédito Fiscal</t>
  </si>
  <si>
    <t>Anticipos de Impuestos</t>
  </si>
  <si>
    <t>Anticipos al Personal</t>
  </si>
  <si>
    <t>Anticipos a Proveedores</t>
  </si>
  <si>
    <t>EXISTENCIAS</t>
  </si>
  <si>
    <t>Existencias</t>
  </si>
  <si>
    <t>Mercaderías</t>
  </si>
  <si>
    <t>Insumos</t>
  </si>
  <si>
    <t>OTROS ACTIVOS</t>
  </si>
  <si>
    <t>Diversos</t>
  </si>
  <si>
    <t>Transferencias Internas</t>
  </si>
  <si>
    <t>Indemnizaciones Reclamadas por Siniestros</t>
  </si>
  <si>
    <t>Gastos Pagados por Adelantado</t>
  </si>
  <si>
    <t>Materiales e Insumos en Existencias</t>
  </si>
  <si>
    <t>Seguros Pagados por Adelantado</t>
  </si>
  <si>
    <t>Alquileres Pagados por Adelantado</t>
  </si>
  <si>
    <t>CREDITOS</t>
  </si>
  <si>
    <t>INVERSIONES Y PARTICIPACIONES</t>
  </si>
  <si>
    <t>Inversiones</t>
  </si>
  <si>
    <t>Aportaciones a Centrales Cooperativas</t>
  </si>
  <si>
    <t>Bienes Destinados para Venta</t>
  </si>
  <si>
    <t>Otros Tipos de Inversiones</t>
  </si>
  <si>
    <t>PROPIEDAD, PLANTA Y EQUIPOS</t>
  </si>
  <si>
    <t>Permanente</t>
  </si>
  <si>
    <t>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</si>
  <si>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</si>
  <si>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</si>
  <si>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</si>
  <si>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</si>
  <si>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</si>
  <si>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</si>
  <si>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Bibliotecas, Obras de Arte y Otros</t>
  </si>
  <si>
    <t>Activos Restringidos</t>
  </si>
  <si>
    <t>Activos de Disponibilidad Restringida</t>
  </si>
  <si>
    <t>Partidas Pendientes de Conciliación</t>
  </si>
  <si>
    <t>Cheques Rechazados</t>
  </si>
  <si>
    <t>Cargos Diferidos</t>
  </si>
  <si>
    <t>Gastos de Organización y Constitución</t>
  </si>
  <si>
    <t>Gastos de Reorganización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</si>
  <si>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</si>
  <si>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</si>
  <si>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</si>
  <si>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</si>
  <si>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</si>
  <si>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</si>
  <si>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</si>
  <si>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</si>
  <si>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</si>
  <si>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</si>
  <si>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PASIVO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</si>
  <si>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</si>
  <si>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</si>
  <si>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</si>
  <si>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</si>
  <si>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Recaudaciones de Terceros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</si>
  <si>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</si>
  <si>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</si>
  <si>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</si>
  <si>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</si>
  <si>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</si>
  <si>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</si>
  <si>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</si>
  <si>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</si>
  <si>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</si>
  <si>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</si>
  <si>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Entidades de Integración Cooperativa</t>
  </si>
  <si>
    <t>Solidaridad</t>
  </si>
  <si>
    <t>Otros Fondos de Corto Plazo</t>
  </si>
  <si>
    <t>Alquileres Cobrados por Adelantado</t>
  </si>
  <si>
    <t>Fondo de Previsión para Despido</t>
  </si>
  <si>
    <t>PATRIMONIO NETO</t>
  </si>
  <si>
    <t>CAPITAL</t>
  </si>
  <si>
    <t>Capital Social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</si>
  <si>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</si>
  <si>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</si>
  <si>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</si>
  <si>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</si>
  <si>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</si>
  <si>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</si>
  <si>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</si>
  <si>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</si>
  <si>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Capital no Institucional</t>
  </si>
  <si>
    <t>RESULTADOS</t>
  </si>
  <si>
    <t>Resultados</t>
  </si>
  <si>
    <t>(Pérdidas del Ejercicio)</t>
  </si>
  <si>
    <t>(Pérdidas Acumuladas)</t>
  </si>
  <si>
    <t>REALIZABLE A CORTO PLAZO</t>
  </si>
  <si>
    <t>Depósitos</t>
  </si>
  <si>
    <t>Depositos a la Vista Sector Cooperativo</t>
  </si>
  <si>
    <t>Depositos a la Vista Bancos</t>
  </si>
  <si>
    <t>Depositos a la Vista Ot. Inst. Financieras</t>
  </si>
  <si>
    <t>Depósitos a Plazo Fijo Sector Cooperativo</t>
  </si>
  <si>
    <t>Depósitos a Plazo Fijo Ot. Inst. Financieras</t>
  </si>
  <si>
    <t>(Previsiones Acum. Sobre Colocaciones)</t>
  </si>
  <si>
    <t>Préstamos</t>
  </si>
  <si>
    <t>Plazo Unico</t>
  </si>
  <si>
    <t>Deudores Tarjetas de Crédito</t>
  </si>
  <si>
    <t>Cuenta Corriente Socios</t>
  </si>
  <si>
    <t>Prestamos Vinculados</t>
  </si>
  <si>
    <t>Prestamos a Ex Socios Pendiente de Cobro</t>
  </si>
  <si>
    <t>Prestamos Vencidos</t>
  </si>
  <si>
    <t>Prestamos Refinanciados</t>
  </si>
  <si>
    <t>Deudores por Bienes Destinados a la Venta</t>
  </si>
  <si>
    <t>(Previsiones Acumuladas por Incobrables)</t>
  </si>
  <si>
    <t>Deudores por Comercialización</t>
  </si>
  <si>
    <t>Letras a Cobrar</t>
  </si>
  <si>
    <t>Hacienda</t>
  </si>
  <si>
    <t>Productos Agrícolas</t>
  </si>
  <si>
    <t>Productos Industriales</t>
  </si>
  <si>
    <t>Deudores por Ventas de Productos a Terceros</t>
  </si>
  <si>
    <t>Deudores por Ventas Vencidos</t>
  </si>
  <si>
    <t>(Previsiones Acum. Por Deudores Incobrables)</t>
  </si>
  <si>
    <t>Otros Anticipos</t>
  </si>
  <si>
    <t>Créditos Diversos</t>
  </si>
  <si>
    <t>Importaciones en Curso</t>
  </si>
  <si>
    <t>(Previsiones Acum. Incobrables s/ Ot. Créditos)</t>
  </si>
  <si>
    <t>Materia Prima</t>
  </si>
  <si>
    <t>Productos en Proceso</t>
  </si>
  <si>
    <t>(Previsiones Acum. Por Mermas, Deterioro)</t>
  </si>
  <si>
    <t>(Previsiones Acumuladas para Cred. Diversos)</t>
  </si>
  <si>
    <t>Repuestos y Accesorios</t>
  </si>
  <si>
    <t>Publicidad y Propaganda</t>
  </si>
  <si>
    <t>REALIZABLE A LARGO PLAZO</t>
  </si>
  <si>
    <t>INSTRUMENTOS FINANCIEROS</t>
  </si>
  <si>
    <t>Colocaciones</t>
  </si>
  <si>
    <t>Colocaciones en Entidades Cooperativas</t>
  </si>
  <si>
    <t>Depósitos a Plazo Fijo Bancos</t>
  </si>
  <si>
    <t>Préstamos a Ex Socios</t>
  </si>
  <si>
    <t>Préstamos Vencidos</t>
  </si>
  <si>
    <t>Préstamos en Gestión Judicial</t>
  </si>
  <si>
    <t>Préstamos en Gestión Judicial Tarjetas Crédito</t>
  </si>
  <si>
    <t>(Prev. Acumulados por Incobrables)</t>
  </si>
  <si>
    <t>Deudores por Ventas Gestión Judicial</t>
  </si>
  <si>
    <t>(Prev. Acumuladas por Deudores Incobrables)</t>
  </si>
  <si>
    <t>Deudores por Ventas de Bienes a Plazo</t>
  </si>
  <si>
    <t>Depósitos en Garantía</t>
  </si>
  <si>
    <t>(Prev. Acumuladas s/ Otros Créditos)</t>
  </si>
  <si>
    <t>Aportaciones en Otras Coop. Nacionales</t>
  </si>
  <si>
    <t>Aportaciones a Organismos Coop.del Exterior</t>
  </si>
  <si>
    <t>Inversiones en Sociedades</t>
  </si>
  <si>
    <t>(Prev. Acumuladas sobre Inversiones)</t>
  </si>
  <si>
    <t>Terreno</t>
  </si>
  <si>
    <t>Equipos y Software Informático</t>
  </si>
  <si>
    <t>Bodegas, Silos y Almacenes</t>
  </si>
  <si>
    <t>Bienes Tomados en Arrendamiento Financ.</t>
  </si>
  <si>
    <t>Semovientes</t>
  </si>
  <si>
    <t>Hacienda para Reproducción</t>
  </si>
  <si>
    <t>(Depreciaciones Acumuladas)</t>
  </si>
  <si>
    <t>(Previsión Acum. Sobre Activos Restringidos)</t>
  </si>
  <si>
    <t>Patentes y Software Informático</t>
  </si>
  <si>
    <t>(Previsión Acum. sobre Bienes Adjudicados)</t>
  </si>
  <si>
    <t>EXIGIBLE A CORTO PLAZO</t>
  </si>
  <si>
    <t>COMPROMISOS FINANCIEROS</t>
  </si>
  <si>
    <t>Deudas Financ. c/Socios, Ot. Cooperativas e</t>
  </si>
  <si>
    <t>Ahorros a la Vista Captados</t>
  </si>
  <si>
    <t>Ahorros a Plazo Captados</t>
  </si>
  <si>
    <t>Préstamos de Ot. Coop. e Inst.sin Fines Lucro</t>
  </si>
  <si>
    <t>Intereses Devengados a Pagar</t>
  </si>
  <si>
    <t>Deudas Financ. Con Otras Entidades</t>
  </si>
  <si>
    <t>COMPROMISOS NO FINANCIEROS</t>
  </si>
  <si>
    <t>cuenta a Pagar</t>
  </si>
  <si>
    <t>Proveedores</t>
  </si>
  <si>
    <t>Anticipos de Clientes</t>
  </si>
  <si>
    <t>Garantía de Alquiler</t>
  </si>
  <si>
    <t>cuenta a Pagar Tarjetas de Crédito</t>
  </si>
  <si>
    <t>Otros Acreedores</t>
  </si>
  <si>
    <t>Educación</t>
  </si>
  <si>
    <t>EXIGIBLE A LARGO PLAZO</t>
  </si>
  <si>
    <t>Excedentes Diferidos</t>
  </si>
  <si>
    <t>Rendimiento sobre Bienes Destinados a la Venta</t>
  </si>
  <si>
    <t>Autoseguro</t>
  </si>
  <si>
    <t>Otros Fondos de Largo Plazo</t>
  </si>
  <si>
    <t>Pasivo Diferido</t>
  </si>
  <si>
    <t>Intereses y Otros Accesorios Cap. s/ Refinan</t>
  </si>
  <si>
    <t>Capital Suscripto</t>
  </si>
  <si>
    <t>Capital por Revaluo Ley 438/94</t>
  </si>
  <si>
    <t>Reserva de Revalúo</t>
  </si>
  <si>
    <t>Revalúo Técnico</t>
  </si>
  <si>
    <t>Excedentes del Ejercicio</t>
  </si>
  <si>
    <t>Excedentes Especiales del Ejercicio</t>
  </si>
  <si>
    <t>Pérdidas por Siniestros</t>
  </si>
  <si>
    <t>Pérdida en Venta de Bienes Adjudicados</t>
  </si>
  <si>
    <t>EXCEDENTES Y PERDIDAS</t>
  </si>
  <si>
    <t>Del Ejercicio</t>
  </si>
  <si>
    <t xml:space="preserve">Excedentes o pérdidas </t>
  </si>
  <si>
    <t>Excedentes o pérdidas ahorro y crédito</t>
  </si>
  <si>
    <t>Excedentes o pérdidas por ventas</t>
  </si>
  <si>
    <t>Excedente o pérdida operativa</t>
  </si>
  <si>
    <t>Excedentes  o pérdidas Especiales</t>
  </si>
  <si>
    <t>Excedente o pérdida final</t>
  </si>
  <si>
    <t>CUADRO DE RESULTADO</t>
  </si>
  <si>
    <t>CUENTA DE ORDEN</t>
  </si>
  <si>
    <t>CUENTAS DE ORDEN DEUDORAS</t>
  </si>
  <si>
    <t>Deudores por Avales</t>
  </si>
  <si>
    <t>Garantías Recibidas en Respaldo de Créditos</t>
  </si>
  <si>
    <t>Comodities Recibidos para Fijación de Precios</t>
  </si>
  <si>
    <t>Préstamo Liquidados por Incobrables</t>
  </si>
  <si>
    <t>Intereses sobre Préstamos de Dudosa Recuperación</t>
  </si>
  <si>
    <t>Polizas Constituidas</t>
  </si>
  <si>
    <t>Bienes Adjudicados</t>
  </si>
  <si>
    <t>Contratos en Arrendamiento Financiero</t>
  </si>
  <si>
    <t>Mercaderías Recibidas en Consignación</t>
  </si>
  <si>
    <t>CUENTAS DE ORDEN DEUDORAS PER CONTRA</t>
  </si>
  <si>
    <t>Avales por Deudorias</t>
  </si>
  <si>
    <t>Respaldo de Creditos por Garantias Recibidos</t>
  </si>
  <si>
    <t>Comodities para Fijacion de Precios Recibidos</t>
  </si>
  <si>
    <t>Liquidacion de prestamos por Incobrables</t>
  </si>
  <si>
    <t>Prestamos Judicializados</t>
  </si>
  <si>
    <t>Intereses de dudosa recuperacion por prestamos Concedidos</t>
  </si>
  <si>
    <t>Refinanciaciones de Prestamos</t>
  </si>
  <si>
    <t>Constituciones de Polizas</t>
  </si>
  <si>
    <t>Adjudicaciones de Bienes</t>
  </si>
  <si>
    <t>Arrendamientos Financieros Sobre Contratos</t>
  </si>
  <si>
    <t>Acreedores por Mercaderias recibidas en Consignacion</t>
  </si>
  <si>
    <t>CUENTAS DE ORDEN ACREEDORAS</t>
  </si>
  <si>
    <t>CUENTAS DE ORDEN ACREEDORAS PER CONTRA</t>
  </si>
  <si>
    <t>Demandas Legales</t>
  </si>
  <si>
    <t>Aportes Compensatorios de Socios Retiras y Exc</t>
  </si>
  <si>
    <t xml:space="preserve">CUENTAS DE ORDEN ACREEDORAS </t>
  </si>
  <si>
    <t xml:space="preserve">CUENTAS DE ORDEN ACREEDORAS  </t>
  </si>
  <si>
    <t>Defensas Legales</t>
  </si>
  <si>
    <t>Aplicación de aportes a Compensac. Retiros y Exc</t>
  </si>
  <si>
    <t>Ejercicio Anterior</t>
  </si>
  <si>
    <t>Ejercicio Actual</t>
  </si>
  <si>
    <t>12502070000</t>
  </si>
  <si>
    <t>Cargo Diferido autorizado por INCOOP</t>
  </si>
  <si>
    <t>Indicador</t>
  </si>
  <si>
    <t>Descripción</t>
  </si>
  <si>
    <t>R1 -</t>
  </si>
  <si>
    <t>R2 -</t>
  </si>
  <si>
    <t>Suficiencia de Previsiones para Otros Activos de Riesgo</t>
  </si>
  <si>
    <t>R3 -</t>
  </si>
  <si>
    <t>Índice de Solvencia Patrimonial</t>
  </si>
  <si>
    <t>R4 -</t>
  </si>
  <si>
    <t>R5 -</t>
  </si>
  <si>
    <t>R6 -</t>
  </si>
  <si>
    <t>R7 -</t>
  </si>
  <si>
    <t xml:space="preserve">R8 - </t>
  </si>
  <si>
    <t xml:space="preserve">R9 - </t>
  </si>
  <si>
    <t xml:space="preserve">R10 - </t>
  </si>
  <si>
    <t>R11 -</t>
  </si>
  <si>
    <t>R12 -</t>
  </si>
  <si>
    <t>R13 -</t>
  </si>
  <si>
    <t>R14 -</t>
  </si>
  <si>
    <t>R16 -</t>
  </si>
  <si>
    <t>R17 -</t>
  </si>
  <si>
    <t>R18 -</t>
  </si>
  <si>
    <t>Rendimiento del Capital</t>
  </si>
  <si>
    <t>R19 -</t>
  </si>
  <si>
    <t>R20 -</t>
  </si>
  <si>
    <t>R21 -</t>
  </si>
  <si>
    <t>R22 -</t>
  </si>
  <si>
    <t>Concentración de Depósitos en Entidades Financieras</t>
  </si>
  <si>
    <t>INDICADORES FINANCIEROS PARA DEMÁS TIPOS DE COOPERATIVAS</t>
  </si>
  <si>
    <t>Suficiencia de Previsiones para Cartera de Crédito</t>
  </si>
  <si>
    <t>Índice de morosidad</t>
  </si>
  <si>
    <t>Razón de Respaldo de Corto Plazo</t>
  </si>
  <si>
    <t>Prueba Ácida</t>
  </si>
  <si>
    <t>Cobertura de Captaciones</t>
  </si>
  <si>
    <t>Índice de Activos Improductivos</t>
  </si>
  <si>
    <t>Razón de Deuda</t>
  </si>
  <si>
    <t>Apalancamiento</t>
  </si>
  <si>
    <t>Margen Bruto</t>
  </si>
  <si>
    <t>Margen Neto</t>
  </si>
  <si>
    <t>Rendimiento del Activo</t>
  </si>
  <si>
    <t>Índice de Gastos</t>
  </si>
  <si>
    <t>R15 -</t>
  </si>
  <si>
    <t>Límite de Créditos por socio</t>
  </si>
  <si>
    <t>Límite de captaciones por socio</t>
  </si>
  <si>
    <t>Suficiencia de Previsiones para Depósitos a la Vista</t>
  </si>
  <si>
    <t>Suficiencia de Previsiones para Depósitos a Plazos</t>
  </si>
  <si>
    <t>Suficiencia de Previsiones para Bienes Adjudicados o Recibidos en Dación de Pagos</t>
  </si>
  <si>
    <t>CARTERA DE CRÉDITO JUDICIALIZADA</t>
  </si>
  <si>
    <t>Saldo de Préstamos cuyos pagos se encuentran en mora.</t>
  </si>
  <si>
    <t>Total de la cartera</t>
  </si>
  <si>
    <t>Previsiones Requeridas</t>
  </si>
  <si>
    <t>Total</t>
  </si>
  <si>
    <t>Mayor monto depositado en un banco, financiera, central o cooperativa</t>
  </si>
  <si>
    <t>Cobertura de Gastos</t>
  </si>
  <si>
    <t>Datos sobre socios en la Cooperativa</t>
  </si>
  <si>
    <t>Socios al inicio del ejercicio</t>
  </si>
  <si>
    <t>Socios fallecidos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</si>
  <si>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</si>
  <si>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</si>
  <si>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</si>
  <si>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</si>
  <si>
    <t>CUADRATURA 1</t>
  </si>
  <si>
    <t>CUADRATURA 2</t>
  </si>
  <si>
    <t>BRECHA DE LIQUIDEZ (*)</t>
  </si>
  <si>
    <t>Fecha:</t>
  </si>
  <si>
    <t xml:space="preserve"> DD/MM/AA</t>
  </si>
  <si>
    <t>CALCE DE PLAZOS</t>
  </si>
  <si>
    <t>30 días</t>
  </si>
  <si>
    <t>60 días</t>
  </si>
  <si>
    <t>90 días</t>
  </si>
  <si>
    <t>ACTIVO - INGRESOS</t>
  </si>
  <si>
    <t>Fondos de la Empresa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</si>
  <si>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</si>
  <si>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</si>
  <si>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</si>
  <si>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</si>
  <si>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</si>
  <si>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</si>
  <si>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</si>
  <si>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</si>
  <si>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</si>
  <si>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</si>
  <si>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</si>
  <si>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</si>
  <si>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</si>
  <si>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</si>
  <si>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</si>
  <si>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</si>
  <si>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</si>
  <si>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</si>
  <si>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Socios admitidos durante el ejercicio</t>
  </si>
  <si>
    <t>DICIEMBRE / 2022</t>
  </si>
  <si>
    <t>COOPERATIVA                          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</si>
</sst>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20"/>
      <color rgb="FFFFFF00"/>
      <name val="Calibri"/>
      <family val="2"/>
      <scheme val="minor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</fills>
  <borders count="137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/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/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ouble">
        <color rgb="FF236B23"/>
      </left>
      <right/>
      <top style="double">
        <color rgb="FF236B23"/>
      </top>
      <bottom style="double">
        <color rgb="FF236B23"/>
      </bottom>
      <diagonal/>
    </border>
    <border>
      <left/>
      <right/>
      <top style="double">
        <color rgb="FF236B23"/>
      </top>
      <bottom style="double">
        <color rgb="FF236B23"/>
      </bottom>
      <diagonal/>
    </border>
    <border>
      <left/>
      <right style="double">
        <color rgb="FF236B23"/>
      </right>
      <top style="double">
        <color rgb="FF236B23"/>
      </top>
      <bottom style="double">
        <color rgb="FF236B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378">
    <xf numFmtId="0" fontId="0" fillId="0" borderId="0" xfId="0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9" fontId="15" fillId="0" borderId="16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9" fontId="15" fillId="0" borderId="19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9" fontId="15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9" fontId="15" fillId="0" borderId="2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9" fontId="6" fillId="0" borderId="2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>
      <alignment horizontal="center"/>
    </xf>
    <xf numFmtId="3" fontId="2" fillId="2" borderId="48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0" fontId="7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8" xfId="0" applyFont="1" applyFill="1" applyBorder="1"/>
    <xf numFmtId="0" fontId="9" fillId="2" borderId="10" xfId="0" applyFont="1" applyFill="1" applyBorder="1"/>
    <xf numFmtId="0" fontId="9" fillId="2" borderId="0" xfId="0" applyFont="1" applyFill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0" fontId="15" fillId="2" borderId="27" xfId="0" applyFont="1" applyFill="1" applyBorder="1" applyAlignment="1">
      <alignment vertical="top"/>
    </xf>
    <xf numFmtId="0" fontId="8" fillId="8" borderId="26" xfId="0" applyFont="1" applyFill="1" applyBorder="1" applyAlignment="1">
      <alignment vertical="top"/>
    </xf>
    <xf numFmtId="0" fontId="8" fillId="8" borderId="27" xfId="0" applyFont="1" applyFill="1" applyBorder="1" applyAlignment="1">
      <alignment vertical="top"/>
    </xf>
    <xf numFmtId="0" fontId="8" fillId="2" borderId="29" xfId="0" applyFont="1" applyFill="1" applyBorder="1" applyAlignment="1">
      <alignment vertical="top"/>
    </xf>
    <xf numFmtId="0" fontId="8" fillId="2" borderId="30" xfId="0" applyFont="1" applyFill="1" applyBorder="1" applyAlignment="1">
      <alignment vertical="top"/>
    </xf>
    <xf numFmtId="0" fontId="8" fillId="8" borderId="28" xfId="0" applyFont="1" applyFill="1" applyBorder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>
      <alignment vertical="top"/>
    </xf>
    <xf numFmtId="3" fontId="8" fillId="8" borderId="34" xfId="0" applyNumberFormat="1" applyFont="1" applyFill="1" applyBorder="1" applyAlignment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>
      <alignment horizontal="center" vertical="center"/>
    </xf>
    <xf numFmtId="0" fontId="8" fillId="2" borderId="61" xfId="0" applyFont="1" applyFill="1" applyBorder="1"/>
    <xf numFmtId="0" fontId="8" fillId="2" borderId="59" xfId="0" applyFont="1" applyFill="1" applyBorder="1"/>
    <xf numFmtId="0" fontId="8" fillId="2" borderId="58" xfId="0" applyFont="1" applyFill="1" applyBorder="1"/>
    <xf numFmtId="0" fontId="8" fillId="2" borderId="60" xfId="0" applyFont="1" applyFill="1" applyBorder="1"/>
    <xf numFmtId="3" fontId="9" fillId="2" borderId="5" xfId="0" applyNumberFormat="1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3" fontId="5" fillId="6" borderId="66" xfId="0" applyNumberFormat="1" applyFont="1" applyFill="1" applyBorder="1" applyAlignment="1">
      <alignment horizontal="center" vertical="center"/>
    </xf>
    <xf numFmtId="3" fontId="4" fillId="3" borderId="66" xfId="0" applyNumberFormat="1" applyFont="1" applyFill="1" applyBorder="1" applyAlignment="1">
      <alignment horizontal="center" vertical="center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3" fontId="6" fillId="0" borderId="69" xfId="0" applyNumberFormat="1" applyFont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>
      <alignment horizontal="center" vertical="center"/>
    </xf>
    <xf numFmtId="3" fontId="5" fillId="3" borderId="66" xfId="0" applyNumberFormat="1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3" fontId="6" fillId="0" borderId="71" xfId="0" applyNumberFormat="1" applyFont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/>
    <xf numFmtId="10" fontId="8" fillId="2" borderId="31" xfId="0" applyNumberFormat="1" applyFont="1" applyFill="1" applyBorder="1"/>
    <xf numFmtId="0" fontId="2" fillId="2" borderId="18" xfId="0" applyFont="1" applyFill="1" applyBorder="1" applyAlignment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>
      <alignment horizontal="center" vertical="center"/>
    </xf>
    <xf numFmtId="9" fontId="15" fillId="0" borderId="41" xfId="0" applyNumberFormat="1" applyFont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>
      <alignment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49" fontId="19" fillId="7" borderId="0" xfId="0" applyNumberFormat="1" applyFont="1" applyFill="1" applyAlignment="1" applyProtection="1">
      <alignment vertical="center"/>
      <protection locked="0"/>
    </xf>
    <xf numFmtId="165" fontId="8" fillId="2" borderId="0" xfId="1" applyNumberFormat="1" applyFont="1" applyFill="1" applyProtection="1"/>
    <xf numFmtId="165" fontId="9" fillId="2" borderId="28" xfId="1" applyNumberFormat="1" applyFont="1" applyFill="1" applyBorder="1" applyAlignment="1" applyProtection="1">
      <alignment horizontal="center" vertical="center"/>
    </xf>
    <xf numFmtId="165" fontId="8" fillId="2" borderId="28" xfId="1" applyNumberFormat="1" applyFont="1" applyFill="1" applyBorder="1" applyProtection="1">
      <protection locked="0"/>
    </xf>
    <xf numFmtId="165" fontId="8" fillId="8" borderId="28" xfId="1" applyNumberFormat="1" applyFont="1" applyFill="1" applyBorder="1" applyProtection="1">
      <protection locked="0"/>
    </xf>
    <xf numFmtId="165" fontId="8" fillId="2" borderId="31" xfId="1" applyNumberFormat="1" applyFont="1" applyFill="1" applyBorder="1" applyProtection="1">
      <protection locked="0"/>
    </xf>
    <xf numFmtId="49" fontId="8" fillId="2" borderId="0" xfId="0" applyNumberFormat="1" applyFont="1" applyFill="1"/>
    <xf numFmtId="49" fontId="2" fillId="2" borderId="32" xfId="0" applyNumberFormat="1" applyFont="1" applyFill="1" applyBorder="1"/>
    <xf numFmtId="49" fontId="8" fillId="2" borderId="26" xfId="0" applyNumberFormat="1" applyFont="1" applyFill="1" applyBorder="1" applyAlignment="1">
      <alignment vertical="top"/>
    </xf>
    <xf numFmtId="49" fontId="8" fillId="8" borderId="26" xfId="0" applyNumberFormat="1" applyFont="1" applyFill="1" applyBorder="1" applyAlignment="1">
      <alignment vertical="top"/>
    </xf>
    <xf numFmtId="49" fontId="8" fillId="2" borderId="29" xfId="0" applyNumberFormat="1" applyFont="1" applyFill="1" applyBorder="1" applyAlignment="1">
      <alignment vertical="top"/>
    </xf>
    <xf numFmtId="165" fontId="8" fillId="2" borderId="34" xfId="1" applyNumberFormat="1" applyFont="1" applyFill="1" applyBorder="1" applyAlignment="1" applyProtection="1">
      <alignment vertical="top"/>
      <protection locked="0"/>
    </xf>
    <xf numFmtId="165" fontId="15" fillId="2" borderId="34" xfId="1" applyNumberFormat="1" applyFont="1" applyFill="1" applyBorder="1" applyAlignment="1" applyProtection="1">
      <alignment vertical="top"/>
      <protection locked="0"/>
    </xf>
    <xf numFmtId="165" fontId="8" fillId="8" borderId="34" xfId="1" applyNumberFormat="1" applyFont="1" applyFill="1" applyBorder="1" applyAlignment="1" applyProtection="1">
      <alignment vertical="top"/>
      <protection locked="0"/>
    </xf>
    <xf numFmtId="165" fontId="8" fillId="2" borderId="35" xfId="1" applyNumberFormat="1" applyFont="1" applyFill="1" applyBorder="1" applyAlignment="1" applyProtection="1">
      <alignment vertical="top"/>
      <protection locked="0"/>
    </xf>
    <xf numFmtId="0" fontId="2" fillId="2" borderId="34" xfId="0" applyFont="1" applyFill="1" applyBorder="1" applyAlignment="1">
      <alignment horizont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2" fillId="2" borderId="32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right" vertical="top"/>
    </xf>
    <xf numFmtId="0" fontId="9" fillId="2" borderId="30" xfId="0" applyFont="1" applyFill="1" applyBorder="1" applyAlignment="1">
      <alignment vertical="top"/>
    </xf>
    <xf numFmtId="165" fontId="8" fillId="2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>
      <alignment wrapText="1"/>
    </xf>
    <xf numFmtId="0" fontId="0" fillId="2" borderId="78" xfId="0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21" fillId="2" borderId="79" xfId="0" applyFont="1" applyFill="1" applyBorder="1" applyProtection="1">
      <protection locked="0"/>
    </xf>
    <xf numFmtId="0" fontId="14" fillId="0" borderId="50" xfId="0" applyFont="1" applyBorder="1" applyAlignment="1">
      <alignment horizontal="center" vertical="center" wrapText="1"/>
    </xf>
    <xf numFmtId="3" fontId="14" fillId="0" borderId="50" xfId="0" applyNumberFormat="1" applyFont="1" applyBorder="1" applyAlignment="1" applyProtection="1">
      <alignment horizontal="center" vertical="center" wrapText="1"/>
      <protection locked="0"/>
    </xf>
    <xf numFmtId="3" fontId="14" fillId="0" borderId="50" xfId="0" applyNumberFormat="1" applyFont="1" applyBorder="1" applyAlignment="1" applyProtection="1">
      <alignment horizontal="center"/>
      <protection locked="0"/>
    </xf>
    <xf numFmtId="3" fontId="14" fillId="0" borderId="81" xfId="0" applyNumberFormat="1" applyFont="1" applyBorder="1" applyAlignment="1" applyProtection="1">
      <alignment horizontal="center"/>
      <protection locked="0"/>
    </xf>
    <xf numFmtId="3" fontId="14" fillId="0" borderId="82" xfId="0" applyNumberFormat="1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 applyProtection="1">
      <alignment horizontal="center"/>
      <protection locked="0"/>
    </xf>
    <xf numFmtId="3" fontId="14" fillId="0" borderId="83" xfId="0" applyNumberFormat="1" applyFont="1" applyBorder="1" applyAlignment="1" applyProtection="1">
      <alignment horizontal="center"/>
      <protection locked="0"/>
    </xf>
    <xf numFmtId="0" fontId="14" fillId="0" borderId="19" xfId="0" applyFont="1" applyBorder="1" applyAlignment="1">
      <alignment horizontal="center" vertical="center" wrapText="1"/>
    </xf>
    <xf numFmtId="3" fontId="14" fillId="0" borderId="19" xfId="0" applyNumberFormat="1" applyFont="1" applyBorder="1" applyAlignment="1" applyProtection="1">
      <alignment horizontal="center"/>
      <protection locked="0"/>
    </xf>
    <xf numFmtId="3" fontId="14" fillId="0" borderId="20" xfId="0" applyNumberFormat="1" applyFont="1" applyBorder="1" applyAlignment="1" applyProtection="1">
      <alignment horizontal="center"/>
      <protection locked="0"/>
    </xf>
    <xf numFmtId="3" fontId="15" fillId="0" borderId="87" xfId="0" applyNumberFormat="1" applyFont="1" applyBorder="1" applyAlignment="1" applyProtection="1">
      <alignment horizontal="center"/>
      <protection locked="0"/>
    </xf>
    <xf numFmtId="3" fontId="15" fillId="0" borderId="88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 applyProtection="1">
      <alignment horizontal="center"/>
      <protection locked="0"/>
    </xf>
    <xf numFmtId="0" fontId="6" fillId="0" borderId="87" xfId="0" applyFont="1" applyBorder="1" applyAlignment="1">
      <alignment horizontal="center" vertical="center" wrapText="1"/>
    </xf>
    <xf numFmtId="9" fontId="6" fillId="0" borderId="87" xfId="0" applyNumberFormat="1" applyFont="1" applyBorder="1" applyAlignment="1">
      <alignment horizontal="center"/>
    </xf>
    <xf numFmtId="3" fontId="6" fillId="0" borderId="87" xfId="0" applyNumberFormat="1" applyFont="1" applyBorder="1" applyAlignment="1" applyProtection="1">
      <alignment horizontal="center"/>
      <protection locked="0"/>
    </xf>
    <xf numFmtId="3" fontId="6" fillId="0" borderId="88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3" fontId="5" fillId="0" borderId="24" xfId="0" applyNumberFormat="1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82" xfId="0" applyNumberFormat="1" applyFont="1" applyBorder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3" fontId="15" fillId="0" borderId="90" xfId="0" applyNumberFormat="1" applyFont="1" applyBorder="1" applyAlignment="1" applyProtection="1">
      <alignment horizontal="center"/>
      <protection locked="0"/>
    </xf>
    <xf numFmtId="3" fontId="15" fillId="0" borderId="91" xfId="0" applyNumberFormat="1" applyFont="1" applyBorder="1" applyAlignment="1" applyProtection="1">
      <alignment horizontal="center"/>
      <protection locked="0"/>
    </xf>
    <xf numFmtId="0" fontId="14" fillId="0" borderId="4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3" fontId="14" fillId="0" borderId="92" xfId="0" applyNumberFormat="1" applyFont="1" applyBorder="1" applyAlignment="1" applyProtection="1">
      <alignment horizontal="center" vertical="center" wrapText="1"/>
      <protection locked="0"/>
    </xf>
    <xf numFmtId="3" fontId="14" fillId="0" borderId="41" xfId="0" applyNumberFormat="1" applyFont="1" applyBorder="1" applyAlignment="1" applyProtection="1">
      <alignment horizontal="center"/>
      <protection locked="0"/>
    </xf>
    <xf numFmtId="3" fontId="14" fillId="0" borderId="42" xfId="0" applyNumberFormat="1" applyFont="1" applyBorder="1" applyAlignment="1" applyProtection="1">
      <alignment horizontal="center"/>
      <protection locked="0"/>
    </xf>
    <xf numFmtId="3" fontId="14" fillId="0" borderId="92" xfId="0" applyNumberFormat="1" applyFont="1" applyBorder="1" applyAlignment="1" applyProtection="1">
      <alignment horizontal="center"/>
      <protection locked="0"/>
    </xf>
    <xf numFmtId="3" fontId="14" fillId="0" borderId="93" xfId="0" applyNumberFormat="1" applyFont="1" applyBorder="1" applyAlignment="1" applyProtection="1">
      <alignment horizontal="center"/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center" vertical="center"/>
    </xf>
    <xf numFmtId="0" fontId="9" fillId="6" borderId="100" xfId="0" applyFont="1" applyFill="1" applyBorder="1"/>
    <xf numFmtId="0" fontId="9" fillId="6" borderId="101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9" fillId="6" borderId="103" xfId="0" applyFont="1" applyFill="1" applyBorder="1"/>
    <xf numFmtId="0" fontId="9" fillId="6" borderId="0" xfId="0" applyFont="1" applyFill="1"/>
    <xf numFmtId="3" fontId="9" fillId="6" borderId="104" xfId="0" applyNumberFormat="1" applyFont="1" applyFill="1" applyBorder="1" applyAlignment="1">
      <alignment horizontal="center" vertical="center"/>
    </xf>
    <xf numFmtId="3" fontId="9" fillId="6" borderId="105" xfId="0" applyNumberFormat="1" applyFont="1" applyFill="1" applyBorder="1" applyAlignment="1">
      <alignment horizontal="center" vertical="center"/>
    </xf>
    <xf numFmtId="3" fontId="8" fillId="6" borderId="101" xfId="0" applyNumberFormat="1" applyFont="1" applyFill="1" applyBorder="1" applyAlignment="1" applyProtection="1">
      <alignment horizontal="center" vertical="center"/>
      <protection locked="0"/>
    </xf>
    <xf numFmtId="3" fontId="8" fillId="6" borderId="102" xfId="0" applyNumberFormat="1" applyFont="1" applyFill="1" applyBorder="1" applyAlignment="1" applyProtection="1">
      <alignment horizontal="center" vertical="center"/>
      <protection locked="0"/>
    </xf>
    <xf numFmtId="49" fontId="9" fillId="2" borderId="26" xfId="0" applyNumberFormat="1" applyFont="1" applyFill="1" applyBorder="1" applyAlignment="1">
      <alignment vertical="top"/>
    </xf>
    <xf numFmtId="0" fontId="9" fillId="2" borderId="27" xfId="0" applyFont="1" applyFill="1" applyBorder="1" applyAlignment="1">
      <alignment vertical="top"/>
    </xf>
    <xf numFmtId="0" fontId="8" fillId="2" borderId="0" xfId="0" applyFont="1" applyFill="1" applyAlignment="1">
      <alignment horizontal="right"/>
    </xf>
    <xf numFmtId="165" fontId="9" fillId="2" borderId="34" xfId="1" applyNumberFormat="1" applyFont="1" applyFill="1" applyBorder="1" applyAlignment="1" applyProtection="1">
      <alignment vertical="top"/>
      <protection locked="0"/>
    </xf>
    <xf numFmtId="0" fontId="9" fillId="10" borderId="106" xfId="0" applyFont="1" applyFill="1" applyBorder="1" applyAlignment="1">
      <alignment horizontal="right"/>
    </xf>
    <xf numFmtId="165" fontId="9" fillId="10" borderId="107" xfId="1" applyNumberFormat="1" applyFont="1" applyFill="1" applyBorder="1" applyProtection="1"/>
    <xf numFmtId="165" fontId="9" fillId="2" borderId="28" xfId="1" applyNumberFormat="1" applyFont="1" applyFill="1" applyBorder="1" applyAlignment="1" applyProtection="1">
      <alignment vertical="top"/>
      <protection locked="0"/>
    </xf>
    <xf numFmtId="165" fontId="8" fillId="2" borderId="28" xfId="1" applyNumberFormat="1" applyFont="1" applyFill="1" applyBorder="1" applyAlignment="1" applyProtection="1">
      <alignment vertical="top"/>
      <protection locked="0"/>
    </xf>
    <xf numFmtId="165" fontId="8" fillId="8" borderId="28" xfId="1" applyNumberFormat="1" applyFont="1" applyFill="1" applyBorder="1" applyAlignment="1" applyProtection="1">
      <alignment vertical="top"/>
      <protection locked="0"/>
    </xf>
    <xf numFmtId="165" fontId="8" fillId="2" borderId="31" xfId="1" applyNumberFormat="1" applyFont="1" applyFill="1" applyBorder="1" applyAlignment="1" applyProtection="1">
      <alignment vertical="top"/>
      <protection locked="0"/>
    </xf>
    <xf numFmtId="165" fontId="9" fillId="10" borderId="108" xfId="1" applyNumberFormat="1" applyFont="1" applyFill="1" applyBorder="1" applyProtection="1"/>
    <xf numFmtId="0" fontId="14" fillId="2" borderId="27" xfId="0" applyFont="1" applyFill="1" applyBorder="1" applyAlignment="1">
      <alignment vertical="top"/>
    </xf>
    <xf numFmtId="164" fontId="9" fillId="2" borderId="28" xfId="1" applyFont="1" applyFill="1" applyBorder="1" applyAlignment="1" applyProtection="1">
      <alignment horizontal="center" vertical="center"/>
    </xf>
    <xf numFmtId="165" fontId="15" fillId="2" borderId="28" xfId="1" applyNumberFormat="1" applyFont="1" applyFill="1" applyBorder="1" applyAlignment="1" applyProtection="1">
      <alignment vertical="top"/>
      <protection locked="0"/>
    </xf>
    <xf numFmtId="17" fontId="2" fillId="0" borderId="109" xfId="0" applyNumberFormat="1" applyFont="1" applyBorder="1" applyAlignment="1">
      <alignment horizontal="center" vertical="center"/>
    </xf>
    <xf numFmtId="0" fontId="2" fillId="0" borderId="112" xfId="0" applyFont="1" applyBorder="1" applyAlignment="1" applyProtection="1">
      <alignment horizontal="center" vertical="center"/>
      <protection locked="0"/>
    </xf>
    <xf numFmtId="14" fontId="4" fillId="0" borderId="112" xfId="0" applyNumberFormat="1" applyFont="1" applyBorder="1" applyAlignment="1">
      <alignment horizontal="center"/>
    </xf>
    <xf numFmtId="0" fontId="4" fillId="12" borderId="112" xfId="0" applyFont="1" applyFill="1" applyBorder="1" applyAlignment="1">
      <alignment horizontal="center"/>
    </xf>
    <xf numFmtId="3" fontId="4" fillId="12" borderId="112" xfId="0" applyNumberFormat="1" applyFont="1" applyFill="1" applyBorder="1" applyAlignment="1">
      <alignment horizontal="center"/>
    </xf>
    <xf numFmtId="3" fontId="3" fillId="0" borderId="120" xfId="1" applyNumberFormat="1" applyFont="1" applyFill="1" applyBorder="1" applyAlignment="1" applyProtection="1">
      <protection locked="0"/>
    </xf>
    <xf numFmtId="3" fontId="3" fillId="0" borderId="129" xfId="1" applyNumberFormat="1" applyFont="1" applyFill="1" applyBorder="1" applyAlignment="1" applyProtection="1">
      <alignment horizontal="right"/>
      <protection locked="0"/>
    </xf>
    <xf numFmtId="0" fontId="4" fillId="0" borderId="112" xfId="0" applyFont="1" applyBorder="1" applyAlignment="1">
      <alignment horizontal="center"/>
    </xf>
    <xf numFmtId="3" fontId="3" fillId="0" borderId="120" xfId="1" applyNumberFormat="1" applyFont="1" applyFill="1" applyBorder="1" applyAlignment="1" applyProtection="1">
      <alignment horizontal="right"/>
      <protection locked="0"/>
    </xf>
    <xf numFmtId="3" fontId="3" fillId="0" borderId="136" xfId="1" applyNumberFormat="1" applyFont="1" applyFill="1" applyBorder="1" applyAlignment="1" applyProtection="1">
      <alignment horizontal="right"/>
      <protection locked="0"/>
    </xf>
    <xf numFmtId="3" fontId="3" fillId="0" borderId="116" xfId="1" applyNumberFormat="1" applyFont="1" applyFill="1" applyBorder="1" applyAlignment="1" applyProtection="1">
      <alignment horizontal="right"/>
    </xf>
    <xf numFmtId="3" fontId="3" fillId="0" borderId="120" xfId="1" applyNumberFormat="1" applyFont="1" applyFill="1" applyBorder="1" applyAlignment="1" applyProtection="1">
      <alignment horizontal="right"/>
    </xf>
    <xf numFmtId="3" fontId="3" fillId="0" borderId="129" xfId="1" applyNumberFormat="1" applyFont="1" applyFill="1" applyBorder="1" applyAlignment="1" applyProtection="1">
      <alignment horizontal="right"/>
    </xf>
    <xf numFmtId="3" fontId="3" fillId="0" borderId="136" xfId="1" applyNumberFormat="1" applyFont="1" applyFill="1" applyBorder="1" applyAlignment="1" applyProtection="1">
      <alignment horizontal="right"/>
    </xf>
    <xf numFmtId="3" fontId="0" fillId="0" borderId="0" xfId="0" applyNumberFormat="1" applyProtection="1">
      <protection locked="0"/>
    </xf>
    <xf numFmtId="3" fontId="9" fillId="2" borderId="11" xfId="0" applyNumberFormat="1" applyFont="1" applyFill="1" applyBorder="1"/>
    <xf numFmtId="165" fontId="0" fillId="0" borderId="0" xfId="0" applyNumberFormat="1"/>
    <xf numFmtId="166" fontId="9" fillId="2" borderId="28" xfId="1" applyNumberFormat="1" applyFont="1" applyFill="1" applyBorder="1" applyAlignment="1" applyProtection="1">
      <alignment horizontal="center" vertical="center"/>
    </xf>
    <xf numFmtId="3" fontId="9" fillId="8" borderId="96" xfId="0" applyNumberFormat="1" applyFont="1" applyFill="1" applyBorder="1" applyProtection="1">
      <protection locked="0"/>
    </xf>
    <xf numFmtId="0" fontId="9" fillId="2" borderId="106" xfId="0" applyFont="1" applyFill="1" applyBorder="1" applyAlignment="1">
      <alignment horizontal="right"/>
    </xf>
    <xf numFmtId="165" fontId="9" fillId="8" borderId="34" xfId="1" applyNumberFormat="1" applyFont="1" applyFill="1" applyBorder="1" applyAlignment="1" applyProtection="1">
      <alignment vertical="top"/>
    </xf>
    <xf numFmtId="165" fontId="9" fillId="8" borderId="28" xfId="1" applyNumberFormat="1" applyFont="1" applyFill="1" applyBorder="1" applyAlignment="1" applyProtection="1">
      <alignment vertical="top"/>
    </xf>
    <xf numFmtId="165" fontId="14" fillId="8" borderId="34" xfId="1" applyNumberFormat="1" applyFont="1" applyFill="1" applyBorder="1" applyAlignment="1" applyProtection="1">
      <alignment vertical="top"/>
    </xf>
    <xf numFmtId="165" fontId="9" fillId="8" borderId="28" xfId="1" applyNumberFormat="1" applyFont="1" applyFill="1" applyBorder="1" applyProtection="1"/>
    <xf numFmtId="165" fontId="9" fillId="8" borderId="107" xfId="1" applyNumberFormat="1" applyFont="1" applyFill="1" applyBorder="1" applyProtection="1"/>
    <xf numFmtId="165" fontId="9" fillId="8" borderId="108" xfId="1" applyNumberFormat="1" applyFont="1" applyFill="1" applyBorder="1" applyProtection="1"/>
    <xf numFmtId="0" fontId="19" fillId="11" borderId="0" xfId="0" applyFont="1" applyFill="1" applyAlignment="1" applyProtection="1">
      <alignment horizontal="center" vertical="center"/>
      <protection locked="0"/>
    </xf>
    <xf numFmtId="49" fontId="22" fillId="7" borderId="0" xfId="0" applyNumberFormat="1" applyFont="1" applyFill="1" applyAlignment="1" applyProtection="1">
      <alignment horizontal="center" vertical="center"/>
      <protection locked="0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3" fillId="0" borderId="121" xfId="0" applyFont="1" applyBorder="1" applyAlignment="1">
      <alignment horizontal="left"/>
    </xf>
    <xf numFmtId="0" fontId="3" fillId="0" borderId="122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3" fillId="0" borderId="124" xfId="0" applyFont="1" applyBorder="1" applyAlignment="1">
      <alignment horizontal="left"/>
    </xf>
    <xf numFmtId="0" fontId="3" fillId="0" borderId="125" xfId="0" applyFont="1" applyBorder="1" applyAlignment="1">
      <alignment horizontal="left"/>
    </xf>
    <xf numFmtId="0" fontId="3" fillId="0" borderId="134" xfId="0" applyFont="1" applyBorder="1" applyAlignment="1">
      <alignment horizontal="left"/>
    </xf>
    <xf numFmtId="0" fontId="3" fillId="0" borderId="126" xfId="0" applyFont="1" applyBorder="1" applyAlignment="1">
      <alignment horizontal="left"/>
    </xf>
    <xf numFmtId="0" fontId="3" fillId="0" borderId="127" xfId="0" applyFont="1" applyBorder="1" applyAlignment="1">
      <alignment horizontal="left"/>
    </xf>
    <xf numFmtId="0" fontId="3" fillId="0" borderId="135" xfId="0" applyFont="1" applyBorder="1" applyAlignment="1">
      <alignment horizontal="left"/>
    </xf>
    <xf numFmtId="0" fontId="3" fillId="0" borderId="128" xfId="0" applyFont="1" applyBorder="1" applyAlignment="1">
      <alignment horizontal="left"/>
    </xf>
    <xf numFmtId="0" fontId="2" fillId="0" borderId="130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3" fillId="0" borderId="113" xfId="0" applyFont="1" applyBorder="1" applyAlignment="1">
      <alignment horizontal="left"/>
    </xf>
    <xf numFmtId="0" fontId="3" fillId="0" borderId="114" xfId="0" applyFont="1" applyBorder="1" applyAlignment="1">
      <alignment horizontal="left"/>
    </xf>
    <xf numFmtId="0" fontId="3" fillId="0" borderId="132" xfId="0" applyFont="1" applyBorder="1" applyAlignment="1">
      <alignment horizontal="left"/>
    </xf>
    <xf numFmtId="0" fontId="3" fillId="0" borderId="123" xfId="0" applyFont="1" applyBorder="1" applyAlignment="1">
      <alignment horizontal="left"/>
    </xf>
    <xf numFmtId="0" fontId="23" fillId="0" borderId="109" xfId="0" applyFont="1" applyBorder="1" applyAlignment="1">
      <alignment horizontal="center"/>
    </xf>
    <xf numFmtId="0" fontId="23" fillId="0" borderId="110" xfId="0" applyFont="1" applyBorder="1" applyAlignment="1">
      <alignment horizontal="center"/>
    </xf>
    <xf numFmtId="0" fontId="23" fillId="0" borderId="111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3" fillId="0" borderId="115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/>
    </xf>
    <xf numFmtId="0" fontId="9" fillId="2" borderId="94" xfId="0" applyFont="1" applyFill="1" applyBorder="1" applyAlignment="1" applyProtection="1">
      <alignment horizontal="center"/>
      <protection locked="0"/>
    </xf>
    <xf numFmtId="0" fontId="9" fillId="2" borderId="95" xfId="0" applyFont="1" applyFill="1" applyBorder="1" applyAlignment="1" applyProtection="1">
      <alignment horizontal="center"/>
      <protection locked="0"/>
    </xf>
    <xf numFmtId="0" fontId="2" fillId="5" borderId="2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73" xfId="0" applyFont="1" applyFill="1" applyBorder="1" applyAlignment="1">
      <alignment horizontal="center" vertical="center"/>
    </xf>
    <xf numFmtId="0" fontId="11" fillId="9" borderId="97" xfId="0" applyFont="1" applyFill="1" applyBorder="1" applyAlignment="1">
      <alignment horizontal="center" vertical="center"/>
    </xf>
    <xf numFmtId="0" fontId="11" fillId="9" borderId="98" xfId="0" applyFont="1" applyFill="1" applyBorder="1" applyAlignment="1">
      <alignment horizontal="center" vertical="center"/>
    </xf>
    <xf numFmtId="0" fontId="11" fillId="9" borderId="9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236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26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5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29" Type="http://schemas.openxmlformats.org/officeDocument/2006/relationships/hyperlink" Target="#Socios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28" Type="http://schemas.openxmlformats.org/officeDocument/2006/relationships/hyperlink" Target="#Indicadores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Relationship Id="rId27" Type="http://schemas.openxmlformats.org/officeDocument/2006/relationships/hyperlink" Target="#'Cuadro de Resultado'!A1"/><Relationship Id="rId30" Type="http://schemas.openxmlformats.org/officeDocument/2006/relationships/hyperlink" Target="#'Brecha de Liquidez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F30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418258</xdr:colOff>
      <xdr:row>21</xdr:row>
      <xdr:rowOff>33122</xdr:rowOff>
    </xdr:from>
    <xdr:to>
      <xdr:col>11</xdr:col>
      <xdr:colOff>67091</xdr:colOff>
      <xdr:row>30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7522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417540</xdr:colOff>
      <xdr:row>18</xdr:row>
      <xdr:rowOff>44262</xdr:rowOff>
    </xdr:from>
    <xdr:to>
      <xdr:col>11</xdr:col>
      <xdr:colOff>67092</xdr:colOff>
      <xdr:row>21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7515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586832</xdr:colOff>
      <xdr:row>22</xdr:row>
      <xdr:rowOff>25217</xdr:rowOff>
    </xdr:from>
    <xdr:to>
      <xdr:col>10</xdr:col>
      <xdr:colOff>624932</xdr:colOff>
      <xdr:row>23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9208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586832</xdr:colOff>
      <xdr:row>25</xdr:row>
      <xdr:rowOff>115235</xdr:rowOff>
    </xdr:from>
    <xdr:to>
      <xdr:col>10</xdr:col>
      <xdr:colOff>624932</xdr:colOff>
      <xdr:row>27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920832" y="52396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586832</xdr:colOff>
      <xdr:row>28</xdr:row>
      <xdr:rowOff>71944</xdr:rowOff>
    </xdr:from>
    <xdr:to>
      <xdr:col>10</xdr:col>
      <xdr:colOff>624932</xdr:colOff>
      <xdr:row>29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920832" y="57678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4</xdr:col>
      <xdr:colOff>84677</xdr:colOff>
      <xdr:row>6</xdr:row>
      <xdr:rowOff>146363</xdr:rowOff>
    </xdr:from>
    <xdr:to>
      <xdr:col>7</xdr:col>
      <xdr:colOff>47625</xdr:colOff>
      <xdr:row>18</xdr:row>
      <xdr:rowOff>133931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77" y="16513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586832</xdr:colOff>
      <xdr:row>23</xdr:row>
      <xdr:rowOff>165476</xdr:rowOff>
    </xdr:from>
    <xdr:to>
      <xdr:col>10</xdr:col>
      <xdr:colOff>624932</xdr:colOff>
      <xdr:row>25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9208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421076</xdr:colOff>
      <xdr:row>6</xdr:row>
      <xdr:rowOff>130834</xdr:rowOff>
    </xdr:from>
    <xdr:to>
      <xdr:col>11</xdr:col>
      <xdr:colOff>71705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55076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420358</xdr:colOff>
      <xdr:row>3</xdr:row>
      <xdr:rowOff>141974</xdr:rowOff>
    </xdr:from>
    <xdr:to>
      <xdr:col>11</xdr:col>
      <xdr:colOff>71706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754358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591808</xdr:colOff>
      <xdr:row>6</xdr:row>
      <xdr:rowOff>169294</xdr:rowOff>
    </xdr:from>
    <xdr:to>
      <xdr:col>9</xdr:col>
      <xdr:colOff>180256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925808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9</xdr:col>
      <xdr:colOff>266700</xdr:colOff>
      <xdr:row>6</xdr:row>
      <xdr:rowOff>168932</xdr:rowOff>
    </xdr:from>
    <xdr:to>
      <xdr:col>10</xdr:col>
      <xdr:colOff>697662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124700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356915</xdr:colOff>
      <xdr:row>8</xdr:row>
      <xdr:rowOff>141260</xdr:rowOff>
    </xdr:from>
    <xdr:to>
      <xdr:col>10</xdr:col>
      <xdr:colOff>628651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214915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356915</xdr:colOff>
      <xdr:row>10</xdr:row>
      <xdr:rowOff>76205</xdr:rowOff>
    </xdr:from>
    <xdr:to>
      <xdr:col>10</xdr:col>
      <xdr:colOff>628651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214915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356915</xdr:colOff>
      <xdr:row>12</xdr:row>
      <xdr:rowOff>12947</xdr:rowOff>
    </xdr:from>
    <xdr:to>
      <xdr:col>10</xdr:col>
      <xdr:colOff>628651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214915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356915</xdr:colOff>
      <xdr:row>13</xdr:row>
      <xdr:rowOff>140189</xdr:rowOff>
    </xdr:from>
    <xdr:to>
      <xdr:col>10</xdr:col>
      <xdr:colOff>628651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214915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598628</xdr:colOff>
      <xdr:row>8</xdr:row>
      <xdr:rowOff>140898</xdr:rowOff>
    </xdr:from>
    <xdr:to>
      <xdr:col>9</xdr:col>
      <xdr:colOff>142875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932628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598628</xdr:colOff>
      <xdr:row>10</xdr:row>
      <xdr:rowOff>75843</xdr:rowOff>
    </xdr:from>
    <xdr:to>
      <xdr:col>9</xdr:col>
      <xdr:colOff>142875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932628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598628</xdr:colOff>
      <xdr:row>12</xdr:row>
      <xdr:rowOff>12585</xdr:rowOff>
    </xdr:from>
    <xdr:to>
      <xdr:col>9</xdr:col>
      <xdr:colOff>142875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932628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598628</xdr:colOff>
      <xdr:row>13</xdr:row>
      <xdr:rowOff>139827</xdr:rowOff>
    </xdr:from>
    <xdr:to>
      <xdr:col>9</xdr:col>
      <xdr:colOff>142875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932628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123824</xdr:colOff>
      <xdr:row>0</xdr:row>
      <xdr:rowOff>0</xdr:rowOff>
    </xdr:from>
    <xdr:to>
      <xdr:col>11</xdr:col>
      <xdr:colOff>19049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3824" y="0"/>
          <a:ext cx="8334375" cy="603322"/>
        </a:xfrm>
        <a:prstGeom prst="roundRect">
          <a:avLst/>
        </a:prstGeom>
        <a:solidFill>
          <a:srgbClr val="236B23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PRODUCCIÓN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3</xdr:col>
      <xdr:colOff>646858</xdr:colOff>
      <xdr:row>21</xdr:row>
      <xdr:rowOff>33122</xdr:rowOff>
    </xdr:from>
    <xdr:to>
      <xdr:col>7</xdr:col>
      <xdr:colOff>295691</xdr:colOff>
      <xdr:row>30</xdr:row>
      <xdr:rowOff>133350</xdr:rowOff>
    </xdr:to>
    <xdr:sp macro="" textlink="">
      <xdr:nvSpPr>
        <xdr:cNvPr id="36" name="Redondear rectángulo de esquina sencilla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9328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646140</xdr:colOff>
      <xdr:row>18</xdr:row>
      <xdr:rowOff>44262</xdr:rowOff>
    </xdr:from>
    <xdr:to>
      <xdr:col>7</xdr:col>
      <xdr:colOff>295692</xdr:colOff>
      <xdr:row>21</xdr:row>
      <xdr:rowOff>80206</xdr:rowOff>
    </xdr:to>
    <xdr:sp macro="" textlink="">
      <xdr:nvSpPr>
        <xdr:cNvPr id="37" name="Rectángulo redondead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9321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4</xdr:col>
      <xdr:colOff>53432</xdr:colOff>
      <xdr:row>22</xdr:row>
      <xdr:rowOff>25217</xdr:rowOff>
    </xdr:from>
    <xdr:to>
      <xdr:col>7</xdr:col>
      <xdr:colOff>91532</xdr:colOff>
      <xdr:row>23</xdr:row>
      <xdr:rowOff>91891</xdr:rowOff>
    </xdr:to>
    <xdr:sp macro="" textlink="">
      <xdr:nvSpPr>
        <xdr:cNvPr id="38" name="Rectángulo redondeado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1014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 GENERAL</a:t>
          </a:r>
        </a:p>
      </xdr:txBody>
    </xdr:sp>
    <xdr:clientData/>
  </xdr:twoCellAnchor>
  <xdr:twoCellAnchor>
    <xdr:from>
      <xdr:col>4</xdr:col>
      <xdr:colOff>53432</xdr:colOff>
      <xdr:row>25</xdr:row>
      <xdr:rowOff>100519</xdr:rowOff>
    </xdr:from>
    <xdr:to>
      <xdr:col>7</xdr:col>
      <xdr:colOff>91532</xdr:colOff>
      <xdr:row>26</xdr:row>
      <xdr:rowOff>165396</xdr:rowOff>
    </xdr:to>
    <xdr:sp macro="" textlink="">
      <xdr:nvSpPr>
        <xdr:cNvPr id="39" name="Rectángulo redondeado 3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01432" y="5224969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100" b="1"/>
        </a:p>
      </xdr:txBody>
    </xdr:sp>
    <xdr:clientData/>
  </xdr:twoCellAnchor>
  <xdr:twoCellAnchor>
    <xdr:from>
      <xdr:col>4</xdr:col>
      <xdr:colOff>53432</xdr:colOff>
      <xdr:row>23</xdr:row>
      <xdr:rowOff>165476</xdr:rowOff>
    </xdr:from>
    <xdr:to>
      <xdr:col>7</xdr:col>
      <xdr:colOff>91532</xdr:colOff>
      <xdr:row>25</xdr:row>
      <xdr:rowOff>39853</xdr:rowOff>
    </xdr:to>
    <xdr:sp macro="" textlink="">
      <xdr:nvSpPr>
        <xdr:cNvPr id="40" name="Rectángulo redondeado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1014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  <xdr:twoCellAnchor>
    <xdr:from>
      <xdr:col>4</xdr:col>
      <xdr:colOff>66675</xdr:colOff>
      <xdr:row>27</xdr:row>
      <xdr:rowOff>76200</xdr:rowOff>
    </xdr:from>
    <xdr:to>
      <xdr:col>7</xdr:col>
      <xdr:colOff>104775</xdr:colOff>
      <xdr:row>28</xdr:row>
      <xdr:rowOff>141077</xdr:rowOff>
    </xdr:to>
    <xdr:sp macro="" textlink="">
      <xdr:nvSpPr>
        <xdr:cNvPr id="54" name="Rectángulo redondeado 5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114675" y="558165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INDICADORES</a:t>
          </a:r>
          <a:endParaRPr lang="es-PY" sz="1100" b="1"/>
        </a:p>
      </xdr:txBody>
    </xdr:sp>
    <xdr:clientData/>
  </xdr:twoCellAnchor>
  <xdr:twoCellAnchor>
    <xdr:from>
      <xdr:col>7</xdr:col>
      <xdr:colOff>657225</xdr:colOff>
      <xdr:row>17</xdr:row>
      <xdr:rowOff>19050</xdr:rowOff>
    </xdr:from>
    <xdr:to>
      <xdr:col>10</xdr:col>
      <xdr:colOff>695325</xdr:colOff>
      <xdr:row>18</xdr:row>
      <xdr:rowOff>83927</xdr:rowOff>
    </xdr:to>
    <xdr:sp macro="" textlink="">
      <xdr:nvSpPr>
        <xdr:cNvPr id="41" name="Rectángulo redondeado 4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991225" y="361950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  <xdr:twoCellAnchor>
    <xdr:from>
      <xdr:col>4</xdr:col>
      <xdr:colOff>27733</xdr:colOff>
      <xdr:row>29</xdr:row>
      <xdr:rowOff>14072</xdr:rowOff>
    </xdr:from>
    <xdr:to>
      <xdr:col>7</xdr:col>
      <xdr:colOff>85725</xdr:colOff>
      <xdr:row>30</xdr:row>
      <xdr:rowOff>66675</xdr:rowOff>
    </xdr:to>
    <xdr:sp macro="" textlink="">
      <xdr:nvSpPr>
        <xdr:cNvPr id="57" name="Rectángulo redondeado 56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075733" y="5900522"/>
          <a:ext cx="2343992" cy="243103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BRECHA</a:t>
          </a:r>
          <a:r>
            <a:rPr lang="es-PY" sz="1000" b="1" baseline="0"/>
            <a:t> DE LIQUIDEZ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672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314326</xdr:colOff>
      <xdr:row>1</xdr:row>
      <xdr:rowOff>63080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0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7"/>
  <sheetViews>
    <sheetView tabSelected="1" workbookViewId="0">
      <selection activeCell="M4" sqref="M4"/>
    </sheetView>
  </sheetViews>
  <sheetFormatPr baseColWidth="10" defaultColWidth="11.42578125" defaultRowHeight="15" x14ac:dyDescent="0.25"/>
  <cols>
    <col min="1" max="10" width="11.42578125" style="49"/>
    <col min="11" max="11" width="12.28515625" style="49" customWidth="1"/>
    <col min="12" max="16384" width="11.42578125" style="49"/>
  </cols>
  <sheetData>
    <row r="1" spans="1:11" ht="43.5" customHeight="1" x14ac:dyDescent="0.25"/>
    <row r="2" spans="1:11" ht="15" customHeight="1" x14ac:dyDescent="0.25">
      <c r="A2" s="277" t="s">
        <v>897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ht="15" customHeight="1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ht="1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1" ht="15" customHeight="1" x14ac:dyDescent="0.25">
      <c r="A5" s="278" t="s">
        <v>896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</row>
    <row r="6" spans="1:11" ht="15" customHeigh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</row>
    <row r="7" spans="1:11" ht="15" customHeight="1" x14ac:dyDescent="0.25">
      <c r="E7" s="164"/>
      <c r="F7" s="164"/>
      <c r="G7" s="164"/>
    </row>
  </sheetData>
  <sheetProtection formatCells="0" formatColumns="0" formatRows="0"/>
  <mergeCells count="2">
    <mergeCell ref="A2:K4"/>
    <mergeCell ref="A5:K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showGridLines="0" topLeftCell="A26" workbookViewId="0">
      <selection activeCell="M13" sqref="M13"/>
    </sheetView>
  </sheetViews>
  <sheetFormatPr baseColWidth="10" defaultRowHeight="15" x14ac:dyDescent="0.25"/>
  <cols>
    <col min="2" max="2" width="25.28515625" customWidth="1"/>
    <col min="5" max="5" width="11.5703125" customWidth="1"/>
    <col min="7" max="7" width="13.28515625" bestFit="1" customWidth="1"/>
  </cols>
  <sheetData>
    <row r="1" spans="1:1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.75" thickBo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.75" thickBot="1" x14ac:dyDescent="0.3">
      <c r="A3" s="61"/>
      <c r="B3" s="296" t="s">
        <v>868</v>
      </c>
      <c r="C3" s="297"/>
      <c r="D3" s="297"/>
      <c r="E3" s="298"/>
      <c r="F3" s="251" t="s">
        <v>869</v>
      </c>
      <c r="G3" s="252" t="s">
        <v>870</v>
      </c>
      <c r="H3" s="61"/>
      <c r="I3" s="61"/>
      <c r="J3" s="61"/>
      <c r="K3" s="61"/>
    </row>
    <row r="4" spans="1:11" ht="15.75" thickBot="1" x14ac:dyDescent="0.3">
      <c r="A4" s="61"/>
      <c r="B4" s="61"/>
      <c r="C4" s="61"/>
      <c r="D4" s="61"/>
      <c r="E4" s="253" t="s">
        <v>60</v>
      </c>
      <c r="F4" s="253" t="s">
        <v>60</v>
      </c>
      <c r="G4" s="253" t="s">
        <v>60</v>
      </c>
      <c r="H4" s="61"/>
      <c r="I4" s="61"/>
      <c r="J4" s="61"/>
      <c r="K4" s="61"/>
    </row>
    <row r="5" spans="1:11" ht="16.5" thickBot="1" x14ac:dyDescent="0.3">
      <c r="A5" s="61"/>
      <c r="B5" s="299" t="s">
        <v>871</v>
      </c>
      <c r="C5" s="300"/>
      <c r="D5" s="300"/>
      <c r="E5" s="254" t="s">
        <v>872</v>
      </c>
      <c r="F5" s="254" t="s">
        <v>873</v>
      </c>
      <c r="G5" s="254" t="s">
        <v>874</v>
      </c>
      <c r="H5" s="61"/>
      <c r="I5" s="61"/>
      <c r="J5" s="61"/>
      <c r="K5" s="61"/>
    </row>
    <row r="6" spans="1:11" ht="15.75" thickBot="1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6.5" thickBot="1" x14ac:dyDescent="0.3">
      <c r="A7" s="61"/>
      <c r="B7" s="299" t="s">
        <v>875</v>
      </c>
      <c r="C7" s="300"/>
      <c r="D7" s="301"/>
      <c r="E7" s="255">
        <f>SUM(E8:E17)</f>
        <v>0</v>
      </c>
      <c r="F7" s="255">
        <f>SUM(F8:F17)</f>
        <v>0</v>
      </c>
      <c r="G7" s="255">
        <f>SUM(G8:G17)</f>
        <v>0</v>
      </c>
      <c r="H7" s="61"/>
      <c r="I7" s="61"/>
      <c r="J7" s="61"/>
      <c r="K7" s="61"/>
    </row>
    <row r="8" spans="1:11" x14ac:dyDescent="0.25">
      <c r="A8" s="61"/>
      <c r="B8" s="292" t="s">
        <v>876</v>
      </c>
      <c r="C8" s="293"/>
      <c r="D8" s="302"/>
      <c r="E8" s="261"/>
      <c r="F8" s="261"/>
      <c r="G8" s="261"/>
      <c r="H8" s="61"/>
      <c r="I8" s="61"/>
      <c r="J8" s="61"/>
      <c r="K8" s="61"/>
    </row>
    <row r="9" spans="1:11" x14ac:dyDescent="0.25">
      <c r="A9" s="61"/>
      <c r="B9" s="303" t="s">
        <v>877</v>
      </c>
      <c r="C9" s="304"/>
      <c r="D9" s="305"/>
      <c r="E9" s="262"/>
      <c r="F9" s="262"/>
      <c r="G9" s="262"/>
      <c r="H9" s="61"/>
      <c r="I9" s="61"/>
      <c r="J9" s="61"/>
      <c r="K9" s="61"/>
    </row>
    <row r="10" spans="1:11" x14ac:dyDescent="0.25">
      <c r="A10" s="61"/>
      <c r="B10" s="280" t="s">
        <v>878</v>
      </c>
      <c r="C10" s="281"/>
      <c r="D10" s="295"/>
      <c r="E10" s="262"/>
      <c r="F10" s="262"/>
      <c r="G10" s="262"/>
      <c r="H10" s="61"/>
      <c r="I10" s="61"/>
      <c r="J10" s="61"/>
      <c r="K10" s="61"/>
    </row>
    <row r="11" spans="1:11" x14ac:dyDescent="0.25">
      <c r="A11" s="61"/>
      <c r="B11" s="280" t="s">
        <v>879</v>
      </c>
      <c r="C11" s="281"/>
      <c r="D11" s="295"/>
      <c r="E11" s="262"/>
      <c r="F11" s="262"/>
      <c r="G11" s="262"/>
      <c r="H11" s="61"/>
      <c r="I11" s="61"/>
      <c r="J11" s="61"/>
      <c r="K11" s="61"/>
    </row>
    <row r="12" spans="1:11" x14ac:dyDescent="0.25">
      <c r="A12" s="61"/>
      <c r="B12" s="280" t="s">
        <v>880</v>
      </c>
      <c r="C12" s="281"/>
      <c r="D12" s="295"/>
      <c r="E12" s="262"/>
      <c r="F12" s="262"/>
      <c r="G12" s="262"/>
      <c r="H12" s="61"/>
      <c r="I12" s="61"/>
      <c r="J12" s="61"/>
      <c r="K12" s="61"/>
    </row>
    <row r="13" spans="1:11" x14ac:dyDescent="0.25">
      <c r="A13" s="61"/>
      <c r="B13" s="283" t="s">
        <v>881</v>
      </c>
      <c r="C13" s="284"/>
      <c r="D13" s="284"/>
      <c r="E13" s="262"/>
      <c r="F13" s="262"/>
      <c r="G13" s="262"/>
      <c r="H13" s="61"/>
      <c r="I13" s="61"/>
      <c r="J13" s="61"/>
      <c r="K13" s="61"/>
    </row>
    <row r="14" spans="1:11" x14ac:dyDescent="0.25">
      <c r="A14" s="61"/>
      <c r="B14" s="283" t="s">
        <v>882</v>
      </c>
      <c r="C14" s="284"/>
      <c r="D14" s="284"/>
      <c r="E14" s="262"/>
      <c r="F14" s="262"/>
      <c r="G14" s="262"/>
      <c r="H14" s="61"/>
      <c r="I14" s="61"/>
      <c r="J14" s="61"/>
      <c r="K14" s="61"/>
    </row>
    <row r="15" spans="1:11" x14ac:dyDescent="0.25">
      <c r="A15" s="61"/>
      <c r="B15" s="280" t="s">
        <v>883</v>
      </c>
      <c r="C15" s="281"/>
      <c r="D15" s="295"/>
      <c r="E15" s="259"/>
      <c r="F15" s="259"/>
      <c r="G15" s="259"/>
      <c r="H15" s="61"/>
      <c r="I15" s="61"/>
      <c r="J15" s="61"/>
      <c r="K15" s="61"/>
    </row>
    <row r="16" spans="1:11" x14ac:dyDescent="0.25">
      <c r="A16" s="61"/>
      <c r="B16" s="280" t="s">
        <v>884</v>
      </c>
      <c r="C16" s="281"/>
      <c r="D16" s="295"/>
      <c r="E16" s="256"/>
      <c r="F16" s="256"/>
      <c r="G16" s="259"/>
      <c r="H16" s="61"/>
      <c r="I16" s="61"/>
      <c r="J16" s="61"/>
      <c r="K16" s="61"/>
    </row>
    <row r="17" spans="1:11" ht="15.75" thickBot="1" x14ac:dyDescent="0.3">
      <c r="A17" s="61"/>
      <c r="B17" s="286" t="s">
        <v>885</v>
      </c>
      <c r="C17" s="287"/>
      <c r="D17" s="289"/>
      <c r="E17" s="257"/>
      <c r="F17" s="257"/>
      <c r="G17" s="260"/>
      <c r="H17" s="61"/>
      <c r="I17" s="61"/>
      <c r="J17" s="61"/>
      <c r="K17" s="61"/>
    </row>
    <row r="18" spans="1:11" ht="15.75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15.75" thickBot="1" x14ac:dyDescent="0.3">
      <c r="A19" s="61"/>
      <c r="B19" s="61"/>
      <c r="C19" s="61"/>
      <c r="D19" s="61"/>
      <c r="E19" s="258" t="s">
        <v>60</v>
      </c>
      <c r="F19" s="258" t="s">
        <v>60</v>
      </c>
      <c r="G19" s="258" t="s">
        <v>60</v>
      </c>
      <c r="H19" s="61"/>
      <c r="I19" s="61"/>
      <c r="J19" s="61"/>
      <c r="K19" s="61"/>
    </row>
    <row r="20" spans="1:11" ht="16.5" thickBot="1" x14ac:dyDescent="0.3">
      <c r="A20" s="61"/>
      <c r="B20" s="290" t="s">
        <v>886</v>
      </c>
      <c r="C20" s="291"/>
      <c r="D20" s="291"/>
      <c r="E20" s="255">
        <f>SUM(E21:E28)</f>
        <v>0</v>
      </c>
      <c r="F20" s="255">
        <f>SUM(F21:F28)</f>
        <v>0</v>
      </c>
      <c r="G20" s="255">
        <f>SUM(G21:G28)</f>
        <v>0</v>
      </c>
      <c r="H20" s="61"/>
      <c r="I20" s="61"/>
      <c r="J20" s="61"/>
      <c r="K20" s="61"/>
    </row>
    <row r="21" spans="1:11" x14ac:dyDescent="0.25">
      <c r="A21" s="61"/>
      <c r="B21" s="292" t="s">
        <v>887</v>
      </c>
      <c r="C21" s="293"/>
      <c r="D21" s="294"/>
      <c r="E21" s="262"/>
      <c r="F21" s="262"/>
      <c r="G21" s="262"/>
      <c r="H21" s="61"/>
      <c r="I21" s="61"/>
      <c r="J21" s="61"/>
      <c r="K21" s="61"/>
    </row>
    <row r="22" spans="1:11" x14ac:dyDescent="0.25">
      <c r="A22" s="61"/>
      <c r="B22" s="280" t="s">
        <v>888</v>
      </c>
      <c r="C22" s="281"/>
      <c r="D22" s="282"/>
      <c r="E22" s="262"/>
      <c r="F22" s="262"/>
      <c r="G22" s="262"/>
      <c r="H22" s="61"/>
      <c r="I22" s="61"/>
      <c r="J22" s="61"/>
      <c r="K22" s="61"/>
    </row>
    <row r="23" spans="1:11" x14ac:dyDescent="0.25">
      <c r="A23" s="61"/>
      <c r="B23" s="280" t="s">
        <v>889</v>
      </c>
      <c r="C23" s="281"/>
      <c r="D23" s="282"/>
      <c r="E23" s="262"/>
      <c r="F23" s="262"/>
      <c r="G23" s="262"/>
      <c r="H23" s="61"/>
      <c r="I23" s="61"/>
      <c r="J23" s="61"/>
      <c r="K23" s="61"/>
    </row>
    <row r="24" spans="1:11" x14ac:dyDescent="0.25">
      <c r="A24" s="61"/>
      <c r="B24" s="280" t="s">
        <v>890</v>
      </c>
      <c r="C24" s="281"/>
      <c r="D24" s="282"/>
      <c r="E24" s="262"/>
      <c r="F24" s="262"/>
      <c r="G24" s="262"/>
      <c r="H24" s="61"/>
      <c r="I24" s="61"/>
      <c r="J24" s="61"/>
      <c r="K24" s="61"/>
    </row>
    <row r="25" spans="1:11" x14ac:dyDescent="0.25">
      <c r="A25" s="61"/>
      <c r="B25" s="280" t="s">
        <v>891</v>
      </c>
      <c r="C25" s="281"/>
      <c r="D25" s="282"/>
      <c r="E25" s="262"/>
      <c r="F25" s="262"/>
      <c r="G25" s="262"/>
      <c r="H25" s="61"/>
      <c r="I25" s="61"/>
      <c r="J25" s="61"/>
      <c r="K25" s="61"/>
    </row>
    <row r="26" spans="1:11" x14ac:dyDescent="0.25">
      <c r="A26" s="61"/>
      <c r="B26" s="283" t="s">
        <v>892</v>
      </c>
      <c r="C26" s="284"/>
      <c r="D26" s="285"/>
      <c r="E26" s="262"/>
      <c r="F26" s="262"/>
      <c r="G26" s="262"/>
      <c r="H26" s="61"/>
      <c r="I26" s="61"/>
      <c r="J26" s="61"/>
      <c r="K26" s="61"/>
    </row>
    <row r="27" spans="1:11" x14ac:dyDescent="0.25">
      <c r="A27" s="61"/>
      <c r="B27" s="280" t="s">
        <v>893</v>
      </c>
      <c r="C27" s="281"/>
      <c r="D27" s="282"/>
      <c r="E27" s="262"/>
      <c r="F27" s="262"/>
      <c r="G27" s="262"/>
      <c r="H27" s="61"/>
      <c r="I27" s="61"/>
      <c r="J27" s="61"/>
      <c r="K27" s="61"/>
    </row>
    <row r="28" spans="1:11" ht="15.75" thickBot="1" x14ac:dyDescent="0.3">
      <c r="A28" s="61"/>
      <c r="B28" s="286" t="s">
        <v>894</v>
      </c>
      <c r="C28" s="287"/>
      <c r="D28" s="288"/>
      <c r="E28" s="263"/>
      <c r="F28" s="263"/>
      <c r="G28" s="264"/>
      <c r="H28" s="61"/>
      <c r="I28" s="61"/>
      <c r="J28" s="61"/>
      <c r="K28" s="61"/>
    </row>
  </sheetData>
  <protectedRanges>
    <protectedRange sqref="E8:E17" name="Rango3" securityDescriptor="O:WDG:WDD:(A;;CC;;;WD)"/>
    <protectedRange sqref="F8:F17" name="Rango3_1" securityDescriptor="O:WDG:WDD:(A;;CC;;;WD)"/>
    <protectedRange sqref="G8:G17" name="Rango3_2" securityDescriptor="O:WDG:WDD:(A;;CC;;;WD)"/>
    <protectedRange sqref="E21:E28" name="Rango4" securityDescriptor="O:WDG:WDD:(A;;CC;;;WD)"/>
    <protectedRange sqref="F21:F28" name="Rango4_1" securityDescriptor="O:WDG:WDD:(A;;CC;;;WD)"/>
    <protectedRange sqref="G21:G28" name="Rango4_2" securityDescriptor="O:WDG:WDD:(A;;CC;;;WD)"/>
  </protectedRanges>
  <mergeCells count="22">
    <mergeCell ref="B16:D16"/>
    <mergeCell ref="B3:E3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5:D25"/>
    <mergeCell ref="B26:D26"/>
    <mergeCell ref="B27:D27"/>
    <mergeCell ref="B28:D28"/>
    <mergeCell ref="B17:D17"/>
    <mergeCell ref="B20:D20"/>
    <mergeCell ref="B21:D21"/>
    <mergeCell ref="B22:D22"/>
    <mergeCell ref="B23:D23"/>
    <mergeCell ref="B24:D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36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7" style="61" customWidth="1"/>
    <col min="2" max="2" width="59.5703125" style="61" customWidth="1"/>
    <col min="3" max="3" width="14" style="61" customWidth="1"/>
    <col min="4" max="4" width="20.85546875" style="61" customWidth="1"/>
    <col min="5" max="5" width="21" style="61" customWidth="1"/>
    <col min="6" max="6" width="18.42578125" style="61" customWidth="1"/>
    <col min="7" max="7" width="20.42578125" style="61" customWidth="1"/>
    <col min="8" max="8" width="19.140625" style="61" customWidth="1"/>
    <col min="9" max="9" width="17.7109375" style="61" customWidth="1"/>
    <col min="10" max="10" width="17.28515625" style="61" customWidth="1"/>
    <col min="11" max="11" width="20.855468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x14ac:dyDescent="0.25">
      <c r="A2" s="319" t="s">
        <v>0</v>
      </c>
      <c r="B2" s="311"/>
      <c r="C2" s="311"/>
      <c r="D2" s="311"/>
      <c r="E2" s="311"/>
      <c r="F2" s="311"/>
      <c r="G2" s="311"/>
      <c r="H2" s="311"/>
      <c r="I2" s="320"/>
      <c r="J2" s="308" t="s">
        <v>1</v>
      </c>
      <c r="K2" s="309"/>
      <c r="L2" s="62"/>
    </row>
    <row r="3" spans="1:12" ht="44.25" customHeight="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  <c r="L3" s="62"/>
    </row>
    <row r="4" spans="1:12" x14ac:dyDescent="0.25">
      <c r="A4" s="11" t="s">
        <v>13</v>
      </c>
      <c r="B4" s="12" t="s">
        <v>14</v>
      </c>
      <c r="C4" s="13">
        <v>0</v>
      </c>
      <c r="D4" s="142"/>
      <c r="E4" s="265"/>
      <c r="F4" s="14"/>
      <c r="G4" s="15"/>
      <c r="H4" s="15"/>
      <c r="I4" s="60"/>
      <c r="J4" s="16"/>
      <c r="K4" s="16"/>
      <c r="L4" s="62"/>
    </row>
    <row r="5" spans="1:12" x14ac:dyDescent="0.25">
      <c r="A5" s="11" t="s">
        <v>15</v>
      </c>
      <c r="B5" s="12" t="s">
        <v>16</v>
      </c>
      <c r="C5" s="13">
        <v>0</v>
      </c>
      <c r="D5" s="142"/>
      <c r="E5" s="265"/>
      <c r="F5" s="14"/>
      <c r="G5" s="15"/>
      <c r="H5" s="15"/>
      <c r="I5" s="60"/>
      <c r="J5" s="16"/>
      <c r="K5" s="16"/>
      <c r="L5" s="62"/>
    </row>
    <row r="6" spans="1:12" x14ac:dyDescent="0.25">
      <c r="A6" s="11" t="s">
        <v>17</v>
      </c>
      <c r="B6" s="12" t="s">
        <v>18</v>
      </c>
      <c r="C6" s="13">
        <v>0</v>
      </c>
      <c r="D6" s="142"/>
      <c r="E6" s="265"/>
      <c r="F6" s="14"/>
      <c r="G6" s="15"/>
      <c r="H6" s="15"/>
      <c r="I6" s="60"/>
      <c r="J6" s="16"/>
      <c r="K6" s="16"/>
      <c r="L6" s="62"/>
    </row>
    <row r="7" spans="1:12" x14ac:dyDescent="0.25">
      <c r="A7" s="11" t="s">
        <v>19</v>
      </c>
      <c r="B7" s="12" t="s">
        <v>20</v>
      </c>
      <c r="C7" s="13">
        <v>2</v>
      </c>
      <c r="D7" s="142"/>
      <c r="E7" s="265"/>
      <c r="F7" s="14"/>
      <c r="G7" s="15"/>
      <c r="H7" s="15"/>
      <c r="I7" s="60"/>
      <c r="J7" s="16"/>
      <c r="K7" s="16"/>
      <c r="L7" s="62"/>
    </row>
    <row r="8" spans="1:12" x14ac:dyDescent="0.25">
      <c r="A8" s="11" t="s">
        <v>21</v>
      </c>
      <c r="B8" s="12" t="s">
        <v>22</v>
      </c>
      <c r="C8" s="13">
        <v>10</v>
      </c>
      <c r="D8" s="142"/>
      <c r="E8" s="265"/>
      <c r="F8" s="14"/>
      <c r="G8" s="15"/>
      <c r="H8" s="15"/>
      <c r="I8" s="60"/>
      <c r="J8" s="16"/>
      <c r="K8" s="16"/>
      <c r="L8" s="62"/>
    </row>
    <row r="9" spans="1:12" ht="15" customHeight="1" x14ac:dyDescent="0.25">
      <c r="A9" s="11" t="s">
        <v>23</v>
      </c>
      <c r="B9" s="12" t="s">
        <v>24</v>
      </c>
      <c r="C9" s="13">
        <v>20</v>
      </c>
      <c r="D9" s="142"/>
      <c r="E9" s="265"/>
      <c r="F9" s="14"/>
      <c r="G9" s="15"/>
      <c r="H9" s="15"/>
      <c r="I9" s="60"/>
      <c r="J9" s="17"/>
      <c r="K9" s="17"/>
      <c r="L9" s="62"/>
    </row>
    <row r="10" spans="1:12" ht="15.75" customHeight="1" x14ac:dyDescent="0.25">
      <c r="A10" s="11" t="s">
        <v>25</v>
      </c>
      <c r="B10" s="12" t="s">
        <v>26</v>
      </c>
      <c r="C10" s="13">
        <v>50</v>
      </c>
      <c r="D10" s="142"/>
      <c r="E10" s="265"/>
      <c r="F10" s="14"/>
      <c r="G10" s="15"/>
      <c r="H10" s="15"/>
      <c r="I10" s="60"/>
      <c r="J10" s="17"/>
      <c r="K10" s="17"/>
      <c r="L10" s="62"/>
    </row>
    <row r="11" spans="1:12" x14ac:dyDescent="0.25">
      <c r="A11" s="11" t="s">
        <v>27</v>
      </c>
      <c r="B11" s="12" t="s">
        <v>28</v>
      </c>
      <c r="C11" s="13">
        <v>100</v>
      </c>
      <c r="D11" s="142"/>
      <c r="E11" s="265"/>
      <c r="F11" s="15"/>
      <c r="G11" s="15"/>
      <c r="H11" s="15"/>
      <c r="I11" s="60"/>
      <c r="J11" s="17"/>
      <c r="K11" s="17"/>
      <c r="L11" s="62"/>
    </row>
    <row r="12" spans="1:12" x14ac:dyDescent="0.25">
      <c r="A12" s="313" t="s">
        <v>29</v>
      </c>
      <c r="B12" s="314"/>
      <c r="C12" s="315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2"/>
    </row>
    <row r="19" spans="1:7" x14ac:dyDescent="0.25">
      <c r="A19" s="311" t="s">
        <v>0</v>
      </c>
      <c r="B19" s="311"/>
      <c r="C19" s="311"/>
      <c r="D19" s="311"/>
      <c r="E19" s="312"/>
      <c r="F19" s="310" t="s">
        <v>1</v>
      </c>
      <c r="G19" s="309"/>
    </row>
    <row r="20" spans="1:7" ht="38.25" x14ac:dyDescent="0.25">
      <c r="A20" s="101" t="s">
        <v>2</v>
      </c>
      <c r="B20" s="7" t="s">
        <v>3</v>
      </c>
      <c r="C20" s="7" t="s">
        <v>4</v>
      </c>
      <c r="D20" s="107" t="s">
        <v>30</v>
      </c>
      <c r="E20" s="9" t="s">
        <v>10</v>
      </c>
      <c r="F20" s="8" t="s">
        <v>11</v>
      </c>
      <c r="G20" s="108" t="s">
        <v>12</v>
      </c>
    </row>
    <row r="21" spans="1:7" x14ac:dyDescent="0.25">
      <c r="A21" s="102" t="s">
        <v>13</v>
      </c>
      <c r="B21" s="12" t="s">
        <v>14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15</v>
      </c>
      <c r="B22" s="12" t="s">
        <v>16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17</v>
      </c>
      <c r="B23" s="12" t="s">
        <v>18</v>
      </c>
      <c r="C23" s="13">
        <v>0</v>
      </c>
      <c r="D23" s="63"/>
      <c r="E23" s="60"/>
      <c r="F23" s="14"/>
      <c r="G23" s="109"/>
    </row>
    <row r="24" spans="1:7" x14ac:dyDescent="0.25">
      <c r="A24" s="102" t="s">
        <v>19</v>
      </c>
      <c r="B24" s="12" t="s">
        <v>20</v>
      </c>
      <c r="C24" s="13">
        <v>2</v>
      </c>
      <c r="D24" s="63"/>
      <c r="E24" s="60"/>
      <c r="F24" s="14"/>
      <c r="G24" s="109"/>
    </row>
    <row r="25" spans="1:7" x14ac:dyDescent="0.25">
      <c r="A25" s="102" t="s">
        <v>21</v>
      </c>
      <c r="B25" s="12" t="s">
        <v>22</v>
      </c>
      <c r="C25" s="13">
        <v>10</v>
      </c>
      <c r="D25" s="63"/>
      <c r="E25" s="60"/>
      <c r="F25" s="14"/>
      <c r="G25" s="109"/>
    </row>
    <row r="26" spans="1:7" x14ac:dyDescent="0.25">
      <c r="A26" s="102" t="s">
        <v>23</v>
      </c>
      <c r="B26" s="12" t="s">
        <v>24</v>
      </c>
      <c r="C26" s="13">
        <v>20</v>
      </c>
      <c r="D26" s="63"/>
      <c r="E26" s="60"/>
      <c r="F26" s="15"/>
      <c r="G26" s="109"/>
    </row>
    <row r="27" spans="1:7" x14ac:dyDescent="0.25">
      <c r="A27" s="102" t="s">
        <v>25</v>
      </c>
      <c r="B27" s="12" t="s">
        <v>26</v>
      </c>
      <c r="C27" s="13">
        <v>50</v>
      </c>
      <c r="D27" s="63"/>
      <c r="E27" s="60"/>
      <c r="F27" s="15"/>
      <c r="G27" s="109"/>
    </row>
    <row r="28" spans="1:7" x14ac:dyDescent="0.25">
      <c r="A28" s="102" t="s">
        <v>27</v>
      </c>
      <c r="B28" s="12" t="s">
        <v>28</v>
      </c>
      <c r="C28" s="13">
        <v>100</v>
      </c>
      <c r="D28" s="63"/>
      <c r="E28" s="60"/>
      <c r="F28" s="15"/>
      <c r="G28" s="109"/>
    </row>
    <row r="29" spans="1:7" ht="15.75" thickBot="1" x14ac:dyDescent="0.3">
      <c r="A29" s="316" t="s">
        <v>29</v>
      </c>
      <c r="B29" s="317"/>
      <c r="C29" s="318"/>
      <c r="D29" s="103">
        <f t="shared" ref="D29:F29" si="2">SUM(D21:D28)</f>
        <v>0</v>
      </c>
      <c r="E29" s="104">
        <f t="shared" si="2"/>
        <v>0</v>
      </c>
      <c r="F29" s="112">
        <f t="shared" si="2"/>
        <v>0</v>
      </c>
      <c r="G29" s="111">
        <f t="shared" ref="G29" si="3">SUM(G21:G28)</f>
        <v>0</v>
      </c>
    </row>
    <row r="30" spans="1:7" ht="15.75" thickTop="1" x14ac:dyDescent="0.25"/>
    <row r="31" spans="1:7" ht="15.75" thickBot="1" x14ac:dyDescent="0.3"/>
    <row r="32" spans="1:7" ht="16.5" thickTop="1" x14ac:dyDescent="0.25">
      <c r="B32" s="306" t="s">
        <v>852</v>
      </c>
      <c r="C32" s="307"/>
    </row>
    <row r="33" spans="2:3" x14ac:dyDescent="0.25">
      <c r="B33" s="189" t="s">
        <v>14</v>
      </c>
      <c r="C33" s="190"/>
    </row>
    <row r="34" spans="2:3" x14ac:dyDescent="0.25">
      <c r="B34" s="189" t="s">
        <v>853</v>
      </c>
      <c r="C34" s="190"/>
    </row>
    <row r="35" spans="2:3" ht="15.75" thickBot="1" x14ac:dyDescent="0.3">
      <c r="B35" s="192" t="s">
        <v>854</v>
      </c>
      <c r="C35" s="191"/>
    </row>
    <row r="36" spans="2:3" ht="15.75" thickTop="1" x14ac:dyDescent="0.25"/>
  </sheetData>
  <sheetProtection algorithmName="SHA-512" hashValue="YgOQ5lDjQhLnI3ccY1Gd9kcBvoR/sWabrHrLe8CZiRMz8O7SoQGjvQusJ3V9UDcwD4c9mk9P2cITBVjgwGrqKA==" saltValue="9MBeN21/gjpvD8NcBuNs0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7">
    <mergeCell ref="B32:C32"/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L29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4.5703125" style="61" customWidth="1"/>
    <col min="4" max="4" width="18.140625" style="61" customWidth="1"/>
    <col min="5" max="5" width="19.42578125" style="61" customWidth="1"/>
    <col min="6" max="6" width="19.7109375" style="61" customWidth="1"/>
    <col min="7" max="7" width="17.85546875" style="61" customWidth="1"/>
    <col min="8" max="9" width="14.28515625" style="61" customWidth="1"/>
    <col min="10" max="10" width="22" style="61" customWidth="1"/>
    <col min="11" max="11" width="24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319" t="s">
        <v>31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21"/>
      <c r="L2" s="105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10" t="s">
        <v>12</v>
      </c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2"/>
      <c r="F4" s="14"/>
      <c r="G4" s="14"/>
      <c r="H4" s="15"/>
      <c r="I4" s="15"/>
      <c r="J4" s="60"/>
      <c r="K4" s="16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2"/>
      <c r="F5" s="14"/>
      <c r="G5" s="14"/>
      <c r="H5" s="15"/>
      <c r="I5" s="15"/>
      <c r="J5" s="60"/>
      <c r="K5" s="16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2"/>
      <c r="F6" s="14"/>
      <c r="G6" s="14"/>
      <c r="H6" s="15"/>
      <c r="I6" s="15"/>
      <c r="J6" s="60"/>
      <c r="K6" s="16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2"/>
      <c r="F7" s="14"/>
      <c r="G7" s="14"/>
      <c r="H7" s="15"/>
      <c r="I7" s="15"/>
      <c r="J7" s="60"/>
      <c r="K7" s="16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2"/>
      <c r="F8" s="14"/>
      <c r="G8" s="14"/>
      <c r="H8" s="15"/>
      <c r="I8" s="15"/>
      <c r="J8" s="60"/>
      <c r="K8" s="16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2"/>
      <c r="F9" s="14"/>
      <c r="G9" s="14"/>
      <c r="H9" s="15"/>
      <c r="I9" s="15"/>
      <c r="J9" s="60"/>
      <c r="K9" s="1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2"/>
      <c r="F10" s="14"/>
      <c r="G10" s="14"/>
      <c r="H10" s="15"/>
      <c r="I10" s="15"/>
      <c r="J10" s="60"/>
      <c r="K10" s="1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2"/>
      <c r="F11" s="15"/>
      <c r="G11" s="15"/>
      <c r="H11" s="15"/>
      <c r="I11" s="15"/>
      <c r="J11" s="60"/>
      <c r="K11" s="17"/>
    </row>
    <row r="12" spans="1:12" s="61" customFormat="1" x14ac:dyDescent="0.25">
      <c r="A12" s="322" t="s">
        <v>29</v>
      </c>
      <c r="B12" s="323"/>
      <c r="C12" s="323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8" spans="1:7" x14ac:dyDescent="0.25">
      <c r="A18" s="311" t="s">
        <v>32</v>
      </c>
      <c r="B18" s="311"/>
      <c r="C18" s="311"/>
      <c r="D18" s="311"/>
      <c r="E18" s="312"/>
      <c r="F18" s="310" t="s">
        <v>1</v>
      </c>
      <c r="G18" s="309"/>
    </row>
    <row r="19" spans="1:7" ht="51" x14ac:dyDescent="0.25">
      <c r="A19" s="101" t="s">
        <v>2</v>
      </c>
      <c r="B19" s="7" t="s">
        <v>3</v>
      </c>
      <c r="C19" s="7" t="s">
        <v>4</v>
      </c>
      <c r="D19" s="107" t="s">
        <v>30</v>
      </c>
      <c r="E19" s="9" t="s">
        <v>10</v>
      </c>
      <c r="F19" s="8" t="s">
        <v>11</v>
      </c>
      <c r="G19" s="108" t="s">
        <v>12</v>
      </c>
    </row>
    <row r="20" spans="1:7" x14ac:dyDescent="0.25">
      <c r="A20" s="102" t="s">
        <v>13</v>
      </c>
      <c r="B20" s="12" t="s">
        <v>14</v>
      </c>
      <c r="C20" s="13">
        <v>0</v>
      </c>
      <c r="D20" s="63"/>
      <c r="E20" s="60"/>
      <c r="F20" s="14"/>
      <c r="G20" s="109"/>
    </row>
    <row r="21" spans="1:7" x14ac:dyDescent="0.25">
      <c r="A21" s="102" t="s">
        <v>15</v>
      </c>
      <c r="B21" s="12" t="s">
        <v>16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17</v>
      </c>
      <c r="B22" s="12" t="s">
        <v>18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19</v>
      </c>
      <c r="B23" s="12" t="s">
        <v>20</v>
      </c>
      <c r="C23" s="13">
        <v>2</v>
      </c>
      <c r="D23" s="63"/>
      <c r="E23" s="60"/>
      <c r="F23" s="14"/>
      <c r="G23" s="109"/>
    </row>
    <row r="24" spans="1:7" x14ac:dyDescent="0.25">
      <c r="A24" s="102" t="s">
        <v>21</v>
      </c>
      <c r="B24" s="12" t="s">
        <v>22</v>
      </c>
      <c r="C24" s="13">
        <v>10</v>
      </c>
      <c r="D24" s="63"/>
      <c r="E24" s="60"/>
      <c r="F24" s="14"/>
      <c r="G24" s="109"/>
    </row>
    <row r="25" spans="1:7" x14ac:dyDescent="0.25">
      <c r="A25" s="102" t="s">
        <v>23</v>
      </c>
      <c r="B25" s="12" t="s">
        <v>24</v>
      </c>
      <c r="C25" s="13">
        <v>20</v>
      </c>
      <c r="D25" s="63"/>
      <c r="E25" s="60"/>
      <c r="F25" s="15"/>
      <c r="G25" s="110"/>
    </row>
    <row r="26" spans="1:7" x14ac:dyDescent="0.25">
      <c r="A26" s="102" t="s">
        <v>25</v>
      </c>
      <c r="B26" s="12" t="s">
        <v>26</v>
      </c>
      <c r="C26" s="13">
        <v>50</v>
      </c>
      <c r="D26" s="63"/>
      <c r="E26" s="60"/>
      <c r="F26" s="15"/>
      <c r="G26" s="110"/>
    </row>
    <row r="27" spans="1:7" x14ac:dyDescent="0.25">
      <c r="A27" s="102" t="s">
        <v>27</v>
      </c>
      <c r="B27" s="12" t="s">
        <v>28</v>
      </c>
      <c r="C27" s="13">
        <v>100</v>
      </c>
      <c r="D27" s="63"/>
      <c r="E27" s="60"/>
      <c r="F27" s="15"/>
      <c r="G27" s="110"/>
    </row>
    <row r="28" spans="1:7" ht="15.75" thickBot="1" x14ac:dyDescent="0.3">
      <c r="A28" s="316" t="s">
        <v>29</v>
      </c>
      <c r="B28" s="317"/>
      <c r="C28" s="318"/>
      <c r="D28" s="103">
        <f t="shared" ref="D28:G28" si="1">SUM(D20:D27)</f>
        <v>0</v>
      </c>
      <c r="E28" s="104">
        <f t="shared" si="1"/>
        <v>0</v>
      </c>
      <c r="F28" s="112">
        <f t="shared" si="1"/>
        <v>0</v>
      </c>
      <c r="G28" s="111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26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19.7109375" style="61" customWidth="1"/>
    <col min="5" max="5" width="20" style="61" customWidth="1"/>
    <col min="6" max="6" width="21.7109375" style="61" customWidth="1"/>
    <col min="7" max="7" width="23.140625" style="61" customWidth="1"/>
    <col min="8" max="8" width="19.7109375" style="61" customWidth="1"/>
    <col min="9" max="9" width="18.5703125" style="61" customWidth="1"/>
    <col min="10" max="10" width="21.5703125" style="61" customWidth="1"/>
    <col min="11" max="11" width="21.71093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319" t="s">
        <v>33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24"/>
      <c r="L2" s="106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7" t="s">
        <v>5</v>
      </c>
      <c r="E3" s="4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9" t="s">
        <v>11</v>
      </c>
      <c r="K3" s="10" t="s">
        <v>12</v>
      </c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2"/>
      <c r="F4" s="14"/>
      <c r="G4" s="14"/>
      <c r="H4" s="15"/>
      <c r="I4" s="15"/>
      <c r="J4" s="60"/>
      <c r="K4" s="16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2"/>
      <c r="F5" s="14"/>
      <c r="G5" s="14"/>
      <c r="H5" s="15"/>
      <c r="I5" s="15"/>
      <c r="J5" s="60"/>
      <c r="K5" s="16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2"/>
      <c r="F6" s="14"/>
      <c r="G6" s="14"/>
      <c r="H6" s="15"/>
      <c r="I6" s="15"/>
      <c r="J6" s="60"/>
      <c r="K6" s="16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2"/>
      <c r="F7" s="14"/>
      <c r="G7" s="14"/>
      <c r="H7" s="15"/>
      <c r="I7" s="15"/>
      <c r="J7" s="60"/>
      <c r="K7" s="16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2"/>
      <c r="F8" s="14"/>
      <c r="G8" s="14"/>
      <c r="H8" s="15"/>
      <c r="I8" s="15"/>
      <c r="J8" s="60"/>
      <c r="K8" s="16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2"/>
      <c r="F9" s="14"/>
      <c r="G9" s="14"/>
      <c r="H9" s="15"/>
      <c r="I9" s="15"/>
      <c r="J9" s="60"/>
      <c r="K9" s="1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2"/>
      <c r="F10" s="14"/>
      <c r="G10" s="14"/>
      <c r="H10" s="15"/>
      <c r="I10" s="15"/>
      <c r="J10" s="60"/>
      <c r="K10" s="1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2"/>
      <c r="F11" s="15"/>
      <c r="G11" s="15"/>
      <c r="H11" s="15"/>
      <c r="I11" s="15"/>
      <c r="J11" s="60"/>
      <c r="K11" s="17"/>
    </row>
    <row r="12" spans="1:12" s="61" customFormat="1" x14ac:dyDescent="0.25">
      <c r="A12" s="322" t="s">
        <v>29</v>
      </c>
      <c r="B12" s="323"/>
      <c r="C12" s="323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319" t="s">
        <v>33</v>
      </c>
      <c r="B16" s="311"/>
      <c r="C16" s="311"/>
      <c r="D16" s="311"/>
      <c r="E16" s="312"/>
      <c r="F16" s="310" t="s">
        <v>1</v>
      </c>
      <c r="G16" s="309"/>
    </row>
    <row r="17" spans="1:7" ht="51" x14ac:dyDescent="0.25">
      <c r="A17" s="6" t="s">
        <v>2</v>
      </c>
      <c r="B17" s="7" t="s">
        <v>3</v>
      </c>
      <c r="C17" s="7" t="s">
        <v>4</v>
      </c>
      <c r="D17" s="107" t="s">
        <v>30</v>
      </c>
      <c r="E17" s="9" t="s">
        <v>10</v>
      </c>
      <c r="F17" s="8" t="s">
        <v>11</v>
      </c>
      <c r="G17" s="113" t="s">
        <v>12</v>
      </c>
    </row>
    <row r="18" spans="1:7" x14ac:dyDescent="0.25">
      <c r="A18" s="11" t="s">
        <v>13</v>
      </c>
      <c r="B18" s="12" t="s">
        <v>14</v>
      </c>
      <c r="C18" s="13">
        <v>0</v>
      </c>
      <c r="D18" s="63"/>
      <c r="E18" s="60"/>
      <c r="F18" s="14"/>
      <c r="G18" s="114"/>
    </row>
    <row r="19" spans="1:7" x14ac:dyDescent="0.25">
      <c r="A19" s="11" t="s">
        <v>15</v>
      </c>
      <c r="B19" s="12" t="s">
        <v>16</v>
      </c>
      <c r="C19" s="13">
        <v>0</v>
      </c>
      <c r="D19" s="63"/>
      <c r="E19" s="60"/>
      <c r="F19" s="14"/>
      <c r="G19" s="114"/>
    </row>
    <row r="20" spans="1:7" x14ac:dyDescent="0.25">
      <c r="A20" s="11" t="s">
        <v>17</v>
      </c>
      <c r="B20" s="12" t="s">
        <v>18</v>
      </c>
      <c r="C20" s="13">
        <v>0</v>
      </c>
      <c r="D20" s="63"/>
      <c r="E20" s="60"/>
      <c r="F20" s="14"/>
      <c r="G20" s="114"/>
    </row>
    <row r="21" spans="1:7" x14ac:dyDescent="0.25">
      <c r="A21" s="11" t="s">
        <v>19</v>
      </c>
      <c r="B21" s="12" t="s">
        <v>20</v>
      </c>
      <c r="C21" s="13">
        <v>2</v>
      </c>
      <c r="D21" s="63"/>
      <c r="E21" s="60"/>
      <c r="F21" s="14"/>
      <c r="G21" s="114"/>
    </row>
    <row r="22" spans="1:7" x14ac:dyDescent="0.25">
      <c r="A22" s="11" t="s">
        <v>21</v>
      </c>
      <c r="B22" s="12" t="s">
        <v>22</v>
      </c>
      <c r="C22" s="13">
        <v>10</v>
      </c>
      <c r="D22" s="63"/>
      <c r="E22" s="60"/>
      <c r="F22" s="14"/>
      <c r="G22" s="114"/>
    </row>
    <row r="23" spans="1:7" x14ac:dyDescent="0.25">
      <c r="A23" s="11" t="s">
        <v>23</v>
      </c>
      <c r="B23" s="12" t="s">
        <v>24</v>
      </c>
      <c r="C23" s="13">
        <v>20</v>
      </c>
      <c r="D23" s="63"/>
      <c r="E23" s="60"/>
      <c r="F23" s="15"/>
      <c r="G23" s="115"/>
    </row>
    <row r="24" spans="1:7" x14ac:dyDescent="0.25">
      <c r="A24" s="11" t="s">
        <v>25</v>
      </c>
      <c r="B24" s="12" t="s">
        <v>26</v>
      </c>
      <c r="C24" s="13">
        <v>50</v>
      </c>
      <c r="D24" s="63"/>
      <c r="E24" s="60"/>
      <c r="F24" s="15"/>
      <c r="G24" s="115"/>
    </row>
    <row r="25" spans="1:7" x14ac:dyDescent="0.25">
      <c r="A25" s="11" t="s">
        <v>27</v>
      </c>
      <c r="B25" s="12" t="s">
        <v>28</v>
      </c>
      <c r="C25" s="13">
        <v>100</v>
      </c>
      <c r="D25" s="63"/>
      <c r="E25" s="60"/>
      <c r="F25" s="15"/>
      <c r="G25" s="115"/>
    </row>
    <row r="26" spans="1:7" x14ac:dyDescent="0.25">
      <c r="A26" s="313" t="s">
        <v>29</v>
      </c>
      <c r="B26" s="314"/>
      <c r="C26" s="315"/>
      <c r="D26" s="48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16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L29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20" style="61" customWidth="1"/>
    <col min="5" max="5" width="22.7109375" style="61" customWidth="1"/>
    <col min="6" max="6" width="20" style="61" customWidth="1"/>
    <col min="7" max="7" width="22" style="61" customWidth="1"/>
    <col min="8" max="8" width="22.140625" style="61" customWidth="1"/>
    <col min="9" max="9" width="20.7109375" style="61" customWidth="1"/>
    <col min="10" max="10" width="21.42578125" style="61" customWidth="1"/>
    <col min="11" max="11" width="23.42578125" style="61" customWidth="1"/>
    <col min="12" max="12" width="15.85546875" style="61" customWidth="1"/>
    <col min="13" max="16384" width="11.42578125" style="62"/>
  </cols>
  <sheetData>
    <row r="1" spans="1:11" ht="21" customHeight="1" x14ac:dyDescent="0.25"/>
    <row r="2" spans="1:11" s="61" customFormat="1" x14ac:dyDescent="0.25">
      <c r="A2" s="319" t="s">
        <v>34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09"/>
    </row>
    <row r="3" spans="1:11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s="61" customFormat="1" x14ac:dyDescent="0.25">
      <c r="A4" s="11" t="s">
        <v>13</v>
      </c>
      <c r="B4" s="12" t="s">
        <v>14</v>
      </c>
      <c r="C4" s="13">
        <v>0</v>
      </c>
      <c r="D4" s="142"/>
      <c r="E4" s="14"/>
      <c r="F4" s="14"/>
      <c r="G4" s="15"/>
      <c r="H4" s="15"/>
      <c r="I4" s="60"/>
      <c r="J4" s="16"/>
      <c r="K4" s="16"/>
    </row>
    <row r="5" spans="1:11" s="61" customFormat="1" x14ac:dyDescent="0.25">
      <c r="A5" s="11" t="s">
        <v>15</v>
      </c>
      <c r="B5" s="12" t="s">
        <v>16</v>
      </c>
      <c r="C5" s="13">
        <v>0</v>
      </c>
      <c r="D5" s="142"/>
      <c r="E5" s="14"/>
      <c r="F5" s="14"/>
      <c r="G5" s="15"/>
      <c r="H5" s="15"/>
      <c r="I5" s="60"/>
      <c r="J5" s="16"/>
      <c r="K5" s="16"/>
    </row>
    <row r="6" spans="1:11" s="61" customFormat="1" x14ac:dyDescent="0.25">
      <c r="A6" s="11" t="s">
        <v>17</v>
      </c>
      <c r="B6" s="12" t="s">
        <v>18</v>
      </c>
      <c r="C6" s="13">
        <v>0</v>
      </c>
      <c r="D6" s="142"/>
      <c r="E6" s="14"/>
      <c r="F6" s="14"/>
      <c r="G6" s="15"/>
      <c r="H6" s="15"/>
      <c r="I6" s="60"/>
      <c r="J6" s="16"/>
      <c r="K6" s="16"/>
    </row>
    <row r="7" spans="1:11" s="61" customFormat="1" x14ac:dyDescent="0.25">
      <c r="A7" s="11" t="s">
        <v>19</v>
      </c>
      <c r="B7" s="12" t="s">
        <v>20</v>
      </c>
      <c r="C7" s="13">
        <v>2</v>
      </c>
      <c r="D7" s="142"/>
      <c r="E7" s="14"/>
      <c r="F7" s="14"/>
      <c r="G7" s="15"/>
      <c r="H7" s="15"/>
      <c r="I7" s="60"/>
      <c r="J7" s="16"/>
      <c r="K7" s="16"/>
    </row>
    <row r="8" spans="1:11" s="61" customFormat="1" x14ac:dyDescent="0.25">
      <c r="A8" s="11" t="s">
        <v>21</v>
      </c>
      <c r="B8" s="12" t="s">
        <v>22</v>
      </c>
      <c r="C8" s="13">
        <v>10</v>
      </c>
      <c r="D8" s="142"/>
      <c r="E8" s="14"/>
      <c r="F8" s="14"/>
      <c r="G8" s="15"/>
      <c r="H8" s="15"/>
      <c r="I8" s="60"/>
      <c r="J8" s="16"/>
      <c r="K8" s="16"/>
    </row>
    <row r="9" spans="1:11" s="61" customFormat="1" ht="15" customHeight="1" x14ac:dyDescent="0.25">
      <c r="A9" s="11" t="s">
        <v>23</v>
      </c>
      <c r="B9" s="12" t="s">
        <v>24</v>
      </c>
      <c r="C9" s="13">
        <v>20</v>
      </c>
      <c r="D9" s="142"/>
      <c r="E9" s="14"/>
      <c r="F9" s="14"/>
      <c r="G9" s="15"/>
      <c r="H9" s="15"/>
      <c r="I9" s="60"/>
      <c r="J9" s="17"/>
      <c r="K9" s="17"/>
    </row>
    <row r="10" spans="1:11" s="61" customFormat="1" ht="15" customHeight="1" x14ac:dyDescent="0.25">
      <c r="A10" s="11" t="s">
        <v>25</v>
      </c>
      <c r="B10" s="12" t="s">
        <v>26</v>
      </c>
      <c r="C10" s="13">
        <v>50</v>
      </c>
      <c r="D10" s="142"/>
      <c r="E10" s="14"/>
      <c r="F10" s="14"/>
      <c r="G10" s="15"/>
      <c r="H10" s="15"/>
      <c r="I10" s="60"/>
      <c r="J10" s="17"/>
      <c r="K10" s="17"/>
    </row>
    <row r="11" spans="1:11" s="61" customFormat="1" x14ac:dyDescent="0.25">
      <c r="A11" s="11" t="s">
        <v>27</v>
      </c>
      <c r="B11" s="12" t="s">
        <v>28</v>
      </c>
      <c r="C11" s="13">
        <v>100</v>
      </c>
      <c r="D11" s="142"/>
      <c r="E11" s="15"/>
      <c r="F11" s="15"/>
      <c r="G11" s="15"/>
      <c r="H11" s="15"/>
      <c r="I11" s="60"/>
      <c r="J11" s="17"/>
      <c r="K11" s="17"/>
    </row>
    <row r="12" spans="1:11" s="61" customFormat="1" x14ac:dyDescent="0.25">
      <c r="A12" s="322" t="s">
        <v>29</v>
      </c>
      <c r="B12" s="323"/>
      <c r="C12" s="323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311" t="s">
        <v>34</v>
      </c>
      <c r="B18" s="311"/>
      <c r="C18" s="311"/>
      <c r="D18" s="311"/>
      <c r="E18" s="312"/>
      <c r="F18" s="310" t="s">
        <v>1</v>
      </c>
      <c r="G18" s="309"/>
    </row>
    <row r="19" spans="1:7" ht="51" x14ac:dyDescent="0.25">
      <c r="A19" s="101" t="s">
        <v>2</v>
      </c>
      <c r="B19" s="7" t="s">
        <v>3</v>
      </c>
      <c r="C19" s="7" t="s">
        <v>4</v>
      </c>
      <c r="D19" s="107" t="s">
        <v>30</v>
      </c>
      <c r="E19" s="9" t="s">
        <v>10</v>
      </c>
      <c r="F19" s="8" t="s">
        <v>11</v>
      </c>
      <c r="G19" s="108" t="s">
        <v>11</v>
      </c>
    </row>
    <row r="20" spans="1:7" x14ac:dyDescent="0.25">
      <c r="A20" s="102" t="s">
        <v>13</v>
      </c>
      <c r="B20" s="12" t="s">
        <v>14</v>
      </c>
      <c r="C20" s="13">
        <v>0</v>
      </c>
      <c r="D20" s="63"/>
      <c r="E20" s="60"/>
      <c r="F20" s="14"/>
      <c r="G20" s="109"/>
    </row>
    <row r="21" spans="1:7" x14ac:dyDescent="0.25">
      <c r="A21" s="102" t="s">
        <v>15</v>
      </c>
      <c r="B21" s="12" t="s">
        <v>16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17</v>
      </c>
      <c r="B22" s="12" t="s">
        <v>18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19</v>
      </c>
      <c r="B23" s="12" t="s">
        <v>20</v>
      </c>
      <c r="C23" s="13">
        <v>2</v>
      </c>
      <c r="D23" s="63"/>
      <c r="E23" s="60"/>
      <c r="F23" s="14"/>
      <c r="G23" s="109"/>
    </row>
    <row r="24" spans="1:7" x14ac:dyDescent="0.25">
      <c r="A24" s="102" t="s">
        <v>21</v>
      </c>
      <c r="B24" s="12" t="s">
        <v>22</v>
      </c>
      <c r="C24" s="13">
        <v>10</v>
      </c>
      <c r="D24" s="63"/>
      <c r="E24" s="60"/>
      <c r="F24" s="14"/>
      <c r="G24" s="109"/>
    </row>
    <row r="25" spans="1:7" x14ac:dyDescent="0.25">
      <c r="A25" s="102" t="s">
        <v>23</v>
      </c>
      <c r="B25" s="12" t="s">
        <v>24</v>
      </c>
      <c r="C25" s="13">
        <v>20</v>
      </c>
      <c r="D25" s="63"/>
      <c r="E25" s="60"/>
      <c r="F25" s="15"/>
      <c r="G25" s="110"/>
    </row>
    <row r="26" spans="1:7" x14ac:dyDescent="0.25">
      <c r="A26" s="102" t="s">
        <v>25</v>
      </c>
      <c r="B26" s="12" t="s">
        <v>26</v>
      </c>
      <c r="C26" s="13">
        <v>50</v>
      </c>
      <c r="D26" s="63"/>
      <c r="E26" s="60"/>
      <c r="F26" s="15"/>
      <c r="G26" s="110"/>
    </row>
    <row r="27" spans="1:7" x14ac:dyDescent="0.25">
      <c r="A27" s="102" t="s">
        <v>27</v>
      </c>
      <c r="B27" s="12" t="s">
        <v>28</v>
      </c>
      <c r="C27" s="13">
        <v>100</v>
      </c>
      <c r="D27" s="63"/>
      <c r="E27" s="60"/>
      <c r="F27" s="15"/>
      <c r="G27" s="110"/>
    </row>
    <row r="28" spans="1:7" ht="15.75" thickBot="1" x14ac:dyDescent="0.3">
      <c r="A28" s="316" t="s">
        <v>29</v>
      </c>
      <c r="B28" s="317"/>
      <c r="C28" s="318"/>
      <c r="D28" s="103">
        <f t="shared" ref="D28:G28" si="2">SUM(D20:D27)</f>
        <v>0</v>
      </c>
      <c r="E28" s="104">
        <f t="shared" si="2"/>
        <v>0</v>
      </c>
      <c r="F28" s="112">
        <f t="shared" si="2"/>
        <v>0</v>
      </c>
      <c r="G28" s="111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L29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5" style="61" customWidth="1"/>
    <col min="2" max="2" width="61.85546875" style="61" customWidth="1"/>
    <col min="3" max="3" width="20.42578125" style="61" customWidth="1"/>
    <col min="4" max="4" width="27.140625" style="61" customWidth="1"/>
    <col min="5" max="5" width="32" style="61" customWidth="1"/>
    <col min="6" max="6" width="23.140625" style="61" customWidth="1"/>
    <col min="7" max="7" width="22.7109375" style="61" customWidth="1"/>
    <col min="8" max="8" width="11" style="61" customWidth="1"/>
    <col min="9" max="9" width="11.28515625" style="61" customWidth="1"/>
    <col min="10" max="10" width="9.42578125" style="61" customWidth="1"/>
    <col min="11" max="11" width="12.42578125" style="61" customWidth="1"/>
    <col min="12" max="12" width="13.140625" style="61" customWidth="1"/>
    <col min="13" max="16384" width="11.42578125" style="62"/>
  </cols>
  <sheetData>
    <row r="1" spans="1:11" ht="21" customHeight="1" x14ac:dyDescent="0.25"/>
    <row r="2" spans="1:11" x14ac:dyDescent="0.25">
      <c r="A2" s="319" t="s">
        <v>35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09"/>
    </row>
    <row r="3" spans="1:11" ht="5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x14ac:dyDescent="0.25">
      <c r="A4" s="11" t="s">
        <v>13</v>
      </c>
      <c r="B4" s="12" t="s">
        <v>14</v>
      </c>
      <c r="C4" s="13">
        <v>0</v>
      </c>
      <c r="D4" s="142"/>
      <c r="E4" s="14"/>
      <c r="F4" s="14"/>
      <c r="G4" s="15"/>
      <c r="H4" s="15"/>
      <c r="I4" s="60"/>
      <c r="J4" s="16"/>
      <c r="K4" s="16"/>
    </row>
    <row r="5" spans="1:11" x14ac:dyDescent="0.25">
      <c r="A5" s="11" t="s">
        <v>15</v>
      </c>
      <c r="B5" s="12" t="s">
        <v>16</v>
      </c>
      <c r="C5" s="13">
        <v>0</v>
      </c>
      <c r="D5" s="142"/>
      <c r="E5" s="14"/>
      <c r="F5" s="14"/>
      <c r="G5" s="15"/>
      <c r="H5" s="15"/>
      <c r="I5" s="60"/>
      <c r="J5" s="16"/>
      <c r="K5" s="16"/>
    </row>
    <row r="6" spans="1:11" x14ac:dyDescent="0.25">
      <c r="A6" s="11" t="s">
        <v>17</v>
      </c>
      <c r="B6" s="12" t="s">
        <v>18</v>
      </c>
      <c r="C6" s="13">
        <v>0</v>
      </c>
      <c r="D6" s="142"/>
      <c r="E6" s="14"/>
      <c r="F6" s="14"/>
      <c r="G6" s="15"/>
      <c r="H6" s="15"/>
      <c r="I6" s="60"/>
      <c r="J6" s="16"/>
      <c r="K6" s="16"/>
    </row>
    <row r="7" spans="1:11" x14ac:dyDescent="0.25">
      <c r="A7" s="11" t="s">
        <v>19</v>
      </c>
      <c r="B7" s="12" t="s">
        <v>20</v>
      </c>
      <c r="C7" s="13">
        <v>2</v>
      </c>
      <c r="D7" s="142"/>
      <c r="E7" s="14"/>
      <c r="F7" s="14"/>
      <c r="G7" s="15"/>
      <c r="H7" s="15"/>
      <c r="I7" s="60"/>
      <c r="J7" s="16"/>
      <c r="K7" s="16"/>
    </row>
    <row r="8" spans="1:11" x14ac:dyDescent="0.25">
      <c r="A8" s="11" t="s">
        <v>21</v>
      </c>
      <c r="B8" s="12" t="s">
        <v>22</v>
      </c>
      <c r="C8" s="13">
        <v>10</v>
      </c>
      <c r="D8" s="142"/>
      <c r="E8" s="14"/>
      <c r="F8" s="14"/>
      <c r="G8" s="15"/>
      <c r="H8" s="15"/>
      <c r="I8" s="60"/>
      <c r="J8" s="16"/>
      <c r="K8" s="16"/>
    </row>
    <row r="9" spans="1:11" x14ac:dyDescent="0.25">
      <c r="A9" s="11" t="s">
        <v>23</v>
      </c>
      <c r="B9" s="12" t="s">
        <v>24</v>
      </c>
      <c r="C9" s="13">
        <v>20</v>
      </c>
      <c r="D9" s="142"/>
      <c r="E9" s="14"/>
      <c r="F9" s="14"/>
      <c r="G9" s="15"/>
      <c r="H9" s="15"/>
      <c r="I9" s="60"/>
      <c r="J9" s="17"/>
      <c r="K9" s="17"/>
    </row>
    <row r="10" spans="1:11" x14ac:dyDescent="0.25">
      <c r="A10" s="11" t="s">
        <v>25</v>
      </c>
      <c r="B10" s="12" t="s">
        <v>26</v>
      </c>
      <c r="C10" s="13">
        <v>50</v>
      </c>
      <c r="D10" s="142"/>
      <c r="E10" s="14"/>
      <c r="F10" s="14"/>
      <c r="G10" s="15"/>
      <c r="H10" s="15"/>
      <c r="I10" s="60"/>
      <c r="J10" s="17"/>
      <c r="K10" s="17"/>
    </row>
    <row r="11" spans="1:11" x14ac:dyDescent="0.25">
      <c r="A11" s="11" t="s">
        <v>27</v>
      </c>
      <c r="B11" s="12" t="s">
        <v>28</v>
      </c>
      <c r="C11" s="13">
        <v>100</v>
      </c>
      <c r="D11" s="142"/>
      <c r="E11" s="15"/>
      <c r="F11" s="15"/>
      <c r="G11" s="15"/>
      <c r="H11" s="15"/>
      <c r="I11" s="60"/>
      <c r="J11" s="17"/>
      <c r="K11" s="17"/>
    </row>
    <row r="12" spans="1:11" x14ac:dyDescent="0.25">
      <c r="A12" s="322" t="s">
        <v>29</v>
      </c>
      <c r="B12" s="323"/>
      <c r="C12" s="323"/>
      <c r="D12" s="48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311" t="s">
        <v>35</v>
      </c>
      <c r="B18" s="311"/>
      <c r="C18" s="311"/>
      <c r="D18" s="311"/>
      <c r="E18" s="312"/>
      <c r="F18" s="310" t="s">
        <v>1</v>
      </c>
      <c r="G18" s="309"/>
    </row>
    <row r="19" spans="1:7" ht="25.5" x14ac:dyDescent="0.25">
      <c r="A19" s="101" t="s">
        <v>2</v>
      </c>
      <c r="B19" s="7" t="s">
        <v>3</v>
      </c>
      <c r="C19" s="7" t="s">
        <v>4</v>
      </c>
      <c r="D19" s="107" t="s">
        <v>30</v>
      </c>
      <c r="E19" s="9" t="s">
        <v>10</v>
      </c>
      <c r="F19" s="8" t="s">
        <v>11</v>
      </c>
      <c r="G19" s="108" t="s">
        <v>11</v>
      </c>
    </row>
    <row r="20" spans="1:7" x14ac:dyDescent="0.25">
      <c r="A20" s="102" t="s">
        <v>13</v>
      </c>
      <c r="B20" s="12" t="s">
        <v>14</v>
      </c>
      <c r="C20" s="13">
        <v>0</v>
      </c>
      <c r="D20" s="63"/>
      <c r="E20" s="60"/>
      <c r="F20" s="14"/>
      <c r="G20" s="109"/>
    </row>
    <row r="21" spans="1:7" x14ac:dyDescent="0.25">
      <c r="A21" s="102" t="s">
        <v>15</v>
      </c>
      <c r="B21" s="12" t="s">
        <v>16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17</v>
      </c>
      <c r="B22" s="12" t="s">
        <v>18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19</v>
      </c>
      <c r="B23" s="12" t="s">
        <v>20</v>
      </c>
      <c r="C23" s="13">
        <v>2</v>
      </c>
      <c r="D23" s="63"/>
      <c r="E23" s="60"/>
      <c r="F23" s="14"/>
      <c r="G23" s="109"/>
    </row>
    <row r="24" spans="1:7" x14ac:dyDescent="0.25">
      <c r="A24" s="102" t="s">
        <v>21</v>
      </c>
      <c r="B24" s="12" t="s">
        <v>22</v>
      </c>
      <c r="C24" s="13">
        <v>10</v>
      </c>
      <c r="D24" s="63"/>
      <c r="E24" s="60"/>
      <c r="F24" s="14"/>
      <c r="G24" s="109"/>
    </row>
    <row r="25" spans="1:7" x14ac:dyDescent="0.25">
      <c r="A25" s="102" t="s">
        <v>23</v>
      </c>
      <c r="B25" s="12" t="s">
        <v>24</v>
      </c>
      <c r="C25" s="13">
        <v>20</v>
      </c>
      <c r="D25" s="63"/>
      <c r="E25" s="60"/>
      <c r="F25" s="15"/>
      <c r="G25" s="110"/>
    </row>
    <row r="26" spans="1:7" x14ac:dyDescent="0.25">
      <c r="A26" s="102" t="s">
        <v>25</v>
      </c>
      <c r="B26" s="12" t="s">
        <v>26</v>
      </c>
      <c r="C26" s="13">
        <v>50</v>
      </c>
      <c r="D26" s="63"/>
      <c r="E26" s="60"/>
      <c r="F26" s="15"/>
      <c r="G26" s="110"/>
    </row>
    <row r="27" spans="1:7" x14ac:dyDescent="0.25">
      <c r="A27" s="102" t="s">
        <v>27</v>
      </c>
      <c r="B27" s="12" t="s">
        <v>28</v>
      </c>
      <c r="C27" s="13">
        <v>100</v>
      </c>
      <c r="D27" s="63"/>
      <c r="E27" s="60"/>
      <c r="F27" s="15"/>
      <c r="G27" s="110"/>
    </row>
    <row r="28" spans="1:7" ht="15.75" thickBot="1" x14ac:dyDescent="0.3">
      <c r="A28" s="316" t="s">
        <v>29</v>
      </c>
      <c r="B28" s="317"/>
      <c r="C28" s="318"/>
      <c r="D28" s="103">
        <f t="shared" ref="D28:G28" si="1">SUM(D20:D27)</f>
        <v>0</v>
      </c>
      <c r="E28" s="104">
        <f t="shared" si="1"/>
        <v>0</v>
      </c>
      <c r="F28" s="112">
        <f t="shared" si="1"/>
        <v>0</v>
      </c>
      <c r="G28" s="111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G11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325" t="s">
        <v>36</v>
      </c>
      <c r="C3" s="326"/>
      <c r="D3" s="326"/>
      <c r="E3" s="326"/>
      <c r="F3" s="327"/>
      <c r="G3" s="50" t="s">
        <v>1</v>
      </c>
    </row>
    <row r="4" spans="2:7" ht="29.25" customHeight="1" x14ac:dyDescent="0.25">
      <c r="B4" s="22" t="s">
        <v>37</v>
      </c>
      <c r="C4" s="23" t="s">
        <v>38</v>
      </c>
      <c r="D4" s="23" t="s">
        <v>39</v>
      </c>
      <c r="E4" s="23" t="s">
        <v>40</v>
      </c>
      <c r="F4" s="193" t="s">
        <v>855</v>
      </c>
      <c r="G4" s="163" t="s">
        <v>11</v>
      </c>
    </row>
    <row r="5" spans="2:7" ht="15.75" customHeight="1" x14ac:dyDescent="0.25">
      <c r="B5" s="22"/>
      <c r="C5" s="25" t="s">
        <v>41</v>
      </c>
      <c r="D5" s="26">
        <v>0</v>
      </c>
      <c r="E5" s="117"/>
      <c r="F5" s="194">
        <v>0</v>
      </c>
      <c r="G5" s="118"/>
    </row>
    <row r="6" spans="2:7" x14ac:dyDescent="0.25">
      <c r="B6" s="24">
        <v>1</v>
      </c>
      <c r="C6" s="25" t="s">
        <v>42</v>
      </c>
      <c r="D6" s="26">
        <v>0.15</v>
      </c>
      <c r="E6" s="119"/>
      <c r="F6" s="195">
        <f>E6*D6</f>
        <v>0</v>
      </c>
      <c r="G6" s="120"/>
    </row>
    <row r="7" spans="2:7" x14ac:dyDescent="0.25">
      <c r="B7" s="24">
        <v>2</v>
      </c>
      <c r="C7" s="25" t="s">
        <v>43</v>
      </c>
      <c r="D7" s="26">
        <v>0.3</v>
      </c>
      <c r="E7" s="119"/>
      <c r="F7" s="195">
        <f>E7*D7</f>
        <v>0</v>
      </c>
      <c r="G7" s="120"/>
    </row>
    <row r="8" spans="2:7" x14ac:dyDescent="0.25">
      <c r="B8" s="24">
        <v>3</v>
      </c>
      <c r="C8" s="25" t="s">
        <v>44</v>
      </c>
      <c r="D8" s="26">
        <v>0.45</v>
      </c>
      <c r="E8" s="119"/>
      <c r="F8" s="195">
        <f>E8*D8</f>
        <v>0</v>
      </c>
      <c r="G8" s="120"/>
    </row>
    <row r="9" spans="2:7" x14ac:dyDescent="0.25">
      <c r="B9" s="24">
        <v>4</v>
      </c>
      <c r="C9" s="25" t="s">
        <v>45</v>
      </c>
      <c r="D9" s="26">
        <v>0.7</v>
      </c>
      <c r="E9" s="119"/>
      <c r="F9" s="195">
        <f>E9*D9</f>
        <v>0</v>
      </c>
      <c r="G9" s="120"/>
    </row>
    <row r="10" spans="2:7" x14ac:dyDescent="0.25">
      <c r="B10" s="24">
        <v>5</v>
      </c>
      <c r="C10" s="25" t="s">
        <v>46</v>
      </c>
      <c r="D10" s="26">
        <v>1</v>
      </c>
      <c r="E10" s="119"/>
      <c r="F10" s="195">
        <f>E10*D10</f>
        <v>0</v>
      </c>
      <c r="G10" s="120"/>
    </row>
    <row r="11" spans="2:7" x14ac:dyDescent="0.25">
      <c r="B11" s="27"/>
      <c r="C11" s="200" t="s">
        <v>856</v>
      </c>
      <c r="D11" s="28"/>
      <c r="E11" s="201">
        <f>SUM(E5:E10)</f>
        <v>0</v>
      </c>
      <c r="F11" s="196">
        <f>SUM(F5:F10)</f>
        <v>0</v>
      </c>
      <c r="G11" s="202">
        <f>SUM(G5:G10)</f>
        <v>0</v>
      </c>
    </row>
  </sheetData>
  <sheetProtection algorithmName="SHA-512" hashValue="d03VfOGg04YhMyY1TG+Ng3b4k2oN38EoHKWxEox0KqDCnztdlLTkkRYuss4CW6aCVjka/zEWqi74ipCZmHMuBA==" saltValue="DSul8wDxWLhwaj4nwfD+7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E11 G1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/>
  <dimension ref="A1:G12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328" t="s">
        <v>47</v>
      </c>
      <c r="C3" s="329"/>
      <c r="D3" s="329"/>
      <c r="E3" s="329"/>
      <c r="F3" s="330"/>
      <c r="G3" s="50" t="s">
        <v>1</v>
      </c>
    </row>
    <row r="4" spans="2:7" ht="47.25" x14ac:dyDescent="0.25">
      <c r="B4" s="29" t="s">
        <v>48</v>
      </c>
      <c r="C4" s="30" t="s">
        <v>49</v>
      </c>
      <c r="D4" s="30" t="s">
        <v>39</v>
      </c>
      <c r="E4" s="30" t="s">
        <v>50</v>
      </c>
      <c r="F4" s="193" t="s">
        <v>855</v>
      </c>
      <c r="G4" s="163" t="s">
        <v>11</v>
      </c>
    </row>
    <row r="5" spans="2:7" x14ac:dyDescent="0.25">
      <c r="B5" s="22"/>
      <c r="C5" s="31" t="s">
        <v>51</v>
      </c>
      <c r="D5" s="32">
        <v>0</v>
      </c>
      <c r="E5" s="121"/>
      <c r="F5" s="197">
        <v>0</v>
      </c>
      <c r="G5" s="122"/>
    </row>
    <row r="6" spans="2:7" x14ac:dyDescent="0.25">
      <c r="B6" s="24">
        <v>1</v>
      </c>
      <c r="C6" s="31" t="s">
        <v>52</v>
      </c>
      <c r="D6" s="32">
        <v>0.15</v>
      </c>
      <c r="E6" s="123"/>
      <c r="F6" s="198">
        <f>E6*D6</f>
        <v>0</v>
      </c>
      <c r="G6" s="124"/>
    </row>
    <row r="7" spans="2:7" x14ac:dyDescent="0.25">
      <c r="B7" s="24">
        <v>2</v>
      </c>
      <c r="C7" s="31" t="s">
        <v>53</v>
      </c>
      <c r="D7" s="32">
        <v>0.3</v>
      </c>
      <c r="E7" s="123"/>
      <c r="F7" s="198">
        <f>E7*D7</f>
        <v>0</v>
      </c>
      <c r="G7" s="124"/>
    </row>
    <row r="8" spans="2:7" x14ac:dyDescent="0.25">
      <c r="B8" s="24">
        <v>3</v>
      </c>
      <c r="C8" s="31" t="s">
        <v>54</v>
      </c>
      <c r="D8" s="32">
        <v>0.45</v>
      </c>
      <c r="E8" s="123"/>
      <c r="F8" s="198">
        <f>E8*D8</f>
        <v>0</v>
      </c>
      <c r="G8" s="124"/>
    </row>
    <row r="9" spans="2:7" x14ac:dyDescent="0.25">
      <c r="B9" s="24">
        <v>4</v>
      </c>
      <c r="C9" s="31" t="s">
        <v>55</v>
      </c>
      <c r="D9" s="32">
        <v>0.7</v>
      </c>
      <c r="E9" s="123"/>
      <c r="F9" s="198">
        <f>E9*D9</f>
        <v>0</v>
      </c>
      <c r="G9" s="124"/>
    </row>
    <row r="10" spans="2:7" x14ac:dyDescent="0.25">
      <c r="B10" s="24">
        <v>5</v>
      </c>
      <c r="C10" s="31" t="s">
        <v>56</v>
      </c>
      <c r="D10" s="32">
        <v>1</v>
      </c>
      <c r="E10" s="203"/>
      <c r="F10" s="198">
        <f>E10*D10</f>
        <v>0</v>
      </c>
      <c r="G10" s="204"/>
    </row>
    <row r="11" spans="2:7" x14ac:dyDescent="0.25">
      <c r="B11" s="27"/>
      <c r="C11" s="33" t="s">
        <v>856</v>
      </c>
      <c r="D11" s="34">
        <v>1</v>
      </c>
      <c r="E11" s="199">
        <f>SUM(E5:E10)</f>
        <v>0</v>
      </c>
      <c r="F11" s="199">
        <f>SUM(F5:F10)</f>
        <v>0</v>
      </c>
      <c r="G11" s="205">
        <f>SUM(G5:G10)</f>
        <v>0</v>
      </c>
    </row>
    <row r="12" spans="2:7" x14ac:dyDescent="0.25">
      <c r="B12" s="65" t="s">
        <v>57</v>
      </c>
    </row>
  </sheetData>
  <sheetProtection algorithmName="SHA-512" hashValue="6OCu/Fr912kFOYIqAZMhc0KlGOcp44D6D/70GGuf5HQQhZ8cH1T+IQzw890C6cjpvbCny0N6l+EP+lyQS8Eavw==" saltValue="8hs3Gi3L0xxMbf62bdSlHA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G11 E1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/>
  <dimension ref="A1:D31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x14ac:dyDescent="0.25">
      <c r="C3" s="331" t="s">
        <v>58</v>
      </c>
      <c r="D3" s="332"/>
    </row>
    <row r="4" spans="3:4" x14ac:dyDescent="0.25">
      <c r="C4" s="333"/>
      <c r="D4" s="334"/>
    </row>
    <row r="5" spans="3:4" ht="15.75" x14ac:dyDescent="0.25">
      <c r="C5" s="157"/>
      <c r="D5" s="51" t="s">
        <v>1</v>
      </c>
    </row>
    <row r="6" spans="3:4" ht="15.75" x14ac:dyDescent="0.25">
      <c r="C6" s="157" t="s">
        <v>59</v>
      </c>
      <c r="D6" s="158" t="s">
        <v>60</v>
      </c>
    </row>
    <row r="7" spans="3:4" ht="15.75" x14ac:dyDescent="0.25">
      <c r="C7" s="68" t="s">
        <v>61</v>
      </c>
      <c r="D7" s="125"/>
    </row>
    <row r="8" spans="3:4" ht="15.75" x14ac:dyDescent="0.25">
      <c r="C8" s="68" t="s">
        <v>62</v>
      </c>
      <c r="D8" s="125"/>
    </row>
    <row r="9" spans="3:4" ht="15.75" x14ac:dyDescent="0.25">
      <c r="C9" s="68" t="s">
        <v>63</v>
      </c>
      <c r="D9" s="125"/>
    </row>
    <row r="10" spans="3:4" ht="15.75" x14ac:dyDescent="0.25">
      <c r="C10" s="68" t="s">
        <v>64</v>
      </c>
      <c r="D10" s="125"/>
    </row>
    <row r="11" spans="3:4" ht="15.75" x14ac:dyDescent="0.25">
      <c r="C11" s="68" t="s">
        <v>65</v>
      </c>
      <c r="D11" s="125"/>
    </row>
    <row r="12" spans="3:4" ht="15.75" x14ac:dyDescent="0.25">
      <c r="C12" s="68" t="s">
        <v>66</v>
      </c>
      <c r="D12" s="125"/>
    </row>
    <row r="13" spans="3:4" ht="15.75" x14ac:dyDescent="0.25">
      <c r="C13" s="68" t="s">
        <v>67</v>
      </c>
      <c r="D13" s="125"/>
    </row>
    <row r="14" spans="3:4" ht="15.75" x14ac:dyDescent="0.25">
      <c r="C14" s="68" t="s">
        <v>68</v>
      </c>
      <c r="D14" s="125"/>
    </row>
    <row r="15" spans="3:4" ht="15.75" x14ac:dyDescent="0.25">
      <c r="C15" s="68" t="s">
        <v>69</v>
      </c>
      <c r="D15" s="125"/>
    </row>
    <row r="16" spans="3:4" ht="15.75" x14ac:dyDescent="0.25">
      <c r="C16" s="68" t="s">
        <v>70</v>
      </c>
      <c r="D16" s="125"/>
    </row>
    <row r="17" spans="3:4" ht="15.75" x14ac:dyDescent="0.25">
      <c r="C17" s="68" t="s">
        <v>71</v>
      </c>
      <c r="D17" s="125"/>
    </row>
    <row r="18" spans="3:4" ht="15.75" x14ac:dyDescent="0.25">
      <c r="C18" s="68" t="s">
        <v>72</v>
      </c>
      <c r="D18" s="125"/>
    </row>
    <row r="19" spans="3:4" ht="15.75" x14ac:dyDescent="0.25">
      <c r="C19" s="68" t="s">
        <v>73</v>
      </c>
      <c r="D19" s="125"/>
    </row>
    <row r="20" spans="3:4" ht="15.75" x14ac:dyDescent="0.25">
      <c r="C20" s="68" t="s">
        <v>74</v>
      </c>
      <c r="D20" s="125"/>
    </row>
    <row r="21" spans="3:4" ht="15.75" x14ac:dyDescent="0.25">
      <c r="C21" s="69" t="s">
        <v>75</v>
      </c>
      <c r="D21" s="266">
        <f>SUM(D19:D20)</f>
        <v>0</v>
      </c>
    </row>
    <row r="22" spans="3:4" ht="15.75" x14ac:dyDescent="0.25">
      <c r="C22" s="67"/>
      <c r="D22" s="64"/>
    </row>
    <row r="23" spans="3:4" ht="15.75" x14ac:dyDescent="0.25">
      <c r="C23" s="70" t="s">
        <v>76</v>
      </c>
      <c r="D23" s="64"/>
    </row>
    <row r="24" spans="3:4" ht="15.75" x14ac:dyDescent="0.25">
      <c r="C24" s="70" t="s">
        <v>77</v>
      </c>
      <c r="D24" s="64"/>
    </row>
    <row r="25" spans="3:4" ht="15.75" x14ac:dyDescent="0.25">
      <c r="C25" s="70" t="s">
        <v>78</v>
      </c>
      <c r="D25" s="64"/>
    </row>
    <row r="26" spans="3:4" ht="15.75" x14ac:dyDescent="0.25">
      <c r="C26" s="70" t="s">
        <v>79</v>
      </c>
      <c r="D26" s="64"/>
    </row>
    <row r="27" spans="3:4" ht="15.75" x14ac:dyDescent="0.25">
      <c r="C27" s="70" t="s">
        <v>80</v>
      </c>
      <c r="D27" s="64"/>
    </row>
    <row r="28" spans="3:4" ht="15.75" x14ac:dyDescent="0.25">
      <c r="C28" s="70" t="s">
        <v>81</v>
      </c>
      <c r="D28" s="64"/>
    </row>
    <row r="29" spans="3:4" ht="15.75" x14ac:dyDescent="0.25">
      <c r="C29" s="70" t="s">
        <v>82</v>
      </c>
      <c r="D29" s="64"/>
    </row>
    <row r="30" spans="3:4" ht="15.75" x14ac:dyDescent="0.25">
      <c r="C30" s="70" t="s">
        <v>83</v>
      </c>
      <c r="D30" s="64"/>
    </row>
    <row r="31" spans="3:4" ht="15.75" x14ac:dyDescent="0.25">
      <c r="C31" s="70" t="s">
        <v>84</v>
      </c>
      <c r="D31" s="64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D30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s="61" customFormat="1" x14ac:dyDescent="0.25">
      <c r="C3" s="331" t="s">
        <v>85</v>
      </c>
      <c r="D3" s="332"/>
    </row>
    <row r="4" spans="3:4" s="61" customFormat="1" x14ac:dyDescent="0.25">
      <c r="C4" s="333"/>
      <c r="D4" s="334"/>
    </row>
    <row r="5" spans="3:4" s="61" customFormat="1" ht="15.75" x14ac:dyDescent="0.25">
      <c r="C5" s="157"/>
      <c r="D5" s="51" t="s">
        <v>1</v>
      </c>
    </row>
    <row r="6" spans="3:4" s="61" customFormat="1" ht="15.75" x14ac:dyDescent="0.25">
      <c r="C6" s="157" t="s">
        <v>59</v>
      </c>
      <c r="D6" s="158" t="s">
        <v>60</v>
      </c>
    </row>
    <row r="7" spans="3:4" s="61" customFormat="1" ht="15.75" x14ac:dyDescent="0.25">
      <c r="C7" s="68" t="s">
        <v>86</v>
      </c>
      <c r="D7" s="125"/>
    </row>
    <row r="8" spans="3:4" s="61" customFormat="1" ht="15.75" x14ac:dyDescent="0.25">
      <c r="C8" s="68" t="s">
        <v>87</v>
      </c>
      <c r="D8" s="125"/>
    </row>
    <row r="9" spans="3:4" s="61" customFormat="1" ht="15.75" x14ac:dyDescent="0.25">
      <c r="C9" s="68" t="s">
        <v>88</v>
      </c>
      <c r="D9" s="125"/>
    </row>
    <row r="10" spans="3:4" s="61" customFormat="1" ht="15.75" x14ac:dyDescent="0.25">
      <c r="C10" s="68" t="s">
        <v>89</v>
      </c>
      <c r="D10" s="125"/>
    </row>
    <row r="11" spans="3:4" s="61" customFormat="1" ht="15.75" x14ac:dyDescent="0.25">
      <c r="C11" s="68" t="s">
        <v>90</v>
      </c>
      <c r="D11" s="125"/>
    </row>
    <row r="12" spans="3:4" s="61" customFormat="1" ht="15.75" x14ac:dyDescent="0.25">
      <c r="C12" s="68" t="s">
        <v>91</v>
      </c>
      <c r="D12" s="125"/>
    </row>
    <row r="13" spans="3:4" s="61" customFormat="1" ht="15.75" x14ac:dyDescent="0.25">
      <c r="C13" s="68" t="s">
        <v>92</v>
      </c>
      <c r="D13" s="125"/>
    </row>
    <row r="14" spans="3:4" s="61" customFormat="1" ht="15.75" x14ac:dyDescent="0.25">
      <c r="C14" s="68" t="s">
        <v>93</v>
      </c>
      <c r="D14" s="125"/>
    </row>
    <row r="15" spans="3:4" s="61" customFormat="1" ht="15.75" x14ac:dyDescent="0.25">
      <c r="C15" s="68" t="s">
        <v>94</v>
      </c>
      <c r="D15" s="125"/>
    </row>
    <row r="16" spans="3:4" s="61" customFormat="1" ht="15.75" x14ac:dyDescent="0.25">
      <c r="C16" s="68" t="s">
        <v>95</v>
      </c>
      <c r="D16" s="125"/>
    </row>
    <row r="17" spans="1:4" s="61" customFormat="1" ht="15.75" x14ac:dyDescent="0.25">
      <c r="C17" s="68" t="s">
        <v>96</v>
      </c>
      <c r="D17" s="125"/>
    </row>
    <row r="18" spans="1:4" s="61" customFormat="1" ht="15.75" x14ac:dyDescent="0.25">
      <c r="C18" s="68" t="s">
        <v>97</v>
      </c>
      <c r="D18" s="125"/>
    </row>
    <row r="19" spans="1:4" s="61" customFormat="1" ht="15.75" x14ac:dyDescent="0.25">
      <c r="C19" s="68" t="s">
        <v>98</v>
      </c>
      <c r="D19" s="125"/>
    </row>
    <row r="20" spans="1:4" s="61" customFormat="1" ht="15.75" x14ac:dyDescent="0.25">
      <c r="C20" s="68" t="s">
        <v>99</v>
      </c>
      <c r="D20" s="125"/>
    </row>
    <row r="21" spans="1:4" s="61" customFormat="1" ht="15.75" x14ac:dyDescent="0.25">
      <c r="C21" s="69" t="s">
        <v>100</v>
      </c>
      <c r="D21" s="126">
        <f>SUM(D19:D20)</f>
        <v>0</v>
      </c>
    </row>
    <row r="22" spans="1:4" s="61" customFormat="1" ht="15.75" x14ac:dyDescent="0.25">
      <c r="C22" s="70" t="s">
        <v>101</v>
      </c>
      <c r="D22" s="66"/>
    </row>
    <row r="23" spans="1:4" s="61" customFormat="1" ht="15.75" x14ac:dyDescent="0.25">
      <c r="C23" s="70" t="s">
        <v>102</v>
      </c>
      <c r="D23" s="66"/>
    </row>
    <row r="24" spans="1:4" s="61" customFormat="1" ht="15.75" x14ac:dyDescent="0.25">
      <c r="C24" s="70" t="s">
        <v>103</v>
      </c>
      <c r="D24" s="66"/>
    </row>
    <row r="25" spans="1:4" s="61" customFormat="1" ht="15.75" x14ac:dyDescent="0.25">
      <c r="C25" s="70" t="s">
        <v>104</v>
      </c>
      <c r="D25" s="66"/>
    </row>
    <row r="26" spans="1:4" s="61" customFormat="1" ht="15.75" x14ac:dyDescent="0.25">
      <c r="C26" s="70" t="s">
        <v>105</v>
      </c>
      <c r="D26" s="66"/>
    </row>
    <row r="27" spans="1:4" s="61" customFormat="1" ht="15.75" x14ac:dyDescent="0.25">
      <c r="C27" s="70" t="s">
        <v>106</v>
      </c>
      <c r="D27" s="66"/>
    </row>
    <row r="28" spans="1:4" s="61" customFormat="1" ht="15.75" x14ac:dyDescent="0.25">
      <c r="C28" s="70" t="s">
        <v>107</v>
      </c>
      <c r="D28" s="66"/>
    </row>
    <row r="29" spans="1:4" s="66" customFormat="1" ht="15.75" x14ac:dyDescent="0.25">
      <c r="A29" s="61"/>
      <c r="B29" s="61"/>
      <c r="C29" s="70" t="s">
        <v>108</v>
      </c>
    </row>
    <row r="30" spans="1:4" s="66" customFormat="1" ht="15.75" x14ac:dyDescent="0.25">
      <c r="A30" s="61"/>
      <c r="B30" s="61"/>
      <c r="C30" s="70" t="s">
        <v>109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B1:D30"/>
  <sheetViews>
    <sheetView topLeftCell="A2" workbookViewId="0">
      <selection activeCell="M13" sqref="M13"/>
    </sheetView>
  </sheetViews>
  <sheetFormatPr baseColWidth="10" defaultColWidth="11.42578125" defaultRowHeight="15.75" x14ac:dyDescent="0.25"/>
  <cols>
    <col min="1" max="1" width="5" style="62" customWidth="1"/>
    <col min="2" max="2" width="16.85546875" style="72" customWidth="1"/>
    <col min="3" max="3" width="30" style="73" customWidth="1"/>
    <col min="4" max="4" width="28.7109375" style="73" customWidth="1"/>
    <col min="5" max="16384" width="11.42578125" style="62"/>
  </cols>
  <sheetData>
    <row r="1" spans="2:4" s="61" customFormat="1" ht="21" customHeight="1" x14ac:dyDescent="0.25">
      <c r="B1" s="71"/>
      <c r="C1" s="64"/>
      <c r="D1" s="64"/>
    </row>
    <row r="2" spans="2:4" s="61" customFormat="1" ht="21" customHeight="1" x14ac:dyDescent="0.25">
      <c r="B2" s="71"/>
      <c r="C2" s="64"/>
      <c r="D2" s="64"/>
    </row>
    <row r="3" spans="2:4" s="61" customFormat="1" x14ac:dyDescent="0.25">
      <c r="B3" s="71"/>
      <c r="C3" s="335" t="s">
        <v>110</v>
      </c>
      <c r="D3" s="336"/>
    </row>
    <row r="4" spans="2:4" s="61" customFormat="1" x14ac:dyDescent="0.25">
      <c r="B4" s="71"/>
      <c r="C4" s="337"/>
      <c r="D4" s="338"/>
    </row>
    <row r="5" spans="2:4" s="61" customFormat="1" x14ac:dyDescent="0.25">
      <c r="B5" s="71"/>
      <c r="C5" s="157"/>
      <c r="D5" s="51" t="s">
        <v>111</v>
      </c>
    </row>
    <row r="6" spans="2:4" s="61" customFormat="1" x14ac:dyDescent="0.25">
      <c r="B6" s="71"/>
      <c r="C6" s="74" t="s">
        <v>59</v>
      </c>
      <c r="D6" s="75" t="s">
        <v>60</v>
      </c>
    </row>
    <row r="7" spans="2:4" s="61" customFormat="1" x14ac:dyDescent="0.25">
      <c r="B7" s="71"/>
      <c r="C7" s="68" t="s">
        <v>112</v>
      </c>
      <c r="D7" s="125"/>
    </row>
    <row r="8" spans="2:4" s="61" customFormat="1" x14ac:dyDescent="0.25">
      <c r="B8" s="71"/>
      <c r="C8" s="68" t="s">
        <v>113</v>
      </c>
      <c r="D8" s="125"/>
    </row>
    <row r="9" spans="2:4" s="61" customFormat="1" x14ac:dyDescent="0.25">
      <c r="B9" s="71"/>
      <c r="C9" s="68" t="s">
        <v>114</v>
      </c>
      <c r="D9" s="125"/>
    </row>
    <row r="10" spans="2:4" s="61" customFormat="1" x14ac:dyDescent="0.25">
      <c r="B10" s="71"/>
      <c r="C10" s="68" t="s">
        <v>115</v>
      </c>
      <c r="D10" s="125"/>
    </row>
    <row r="11" spans="2:4" s="61" customFormat="1" x14ac:dyDescent="0.25">
      <c r="B11" s="71"/>
      <c r="C11" s="68" t="s">
        <v>116</v>
      </c>
      <c r="D11" s="125"/>
    </row>
    <row r="12" spans="2:4" s="61" customFormat="1" x14ac:dyDescent="0.25">
      <c r="B12" s="71"/>
      <c r="C12" s="68" t="s">
        <v>117</v>
      </c>
      <c r="D12" s="125"/>
    </row>
    <row r="13" spans="2:4" s="61" customFormat="1" x14ac:dyDescent="0.25">
      <c r="B13" s="71"/>
      <c r="C13" s="68" t="s">
        <v>118</v>
      </c>
      <c r="D13" s="125"/>
    </row>
    <row r="14" spans="2:4" s="61" customFormat="1" x14ac:dyDescent="0.25">
      <c r="B14" s="71"/>
      <c r="C14" s="68" t="s">
        <v>119</v>
      </c>
      <c r="D14" s="125"/>
    </row>
    <row r="15" spans="2:4" s="61" customFormat="1" x14ac:dyDescent="0.25">
      <c r="B15" s="71"/>
      <c r="C15" s="68" t="s">
        <v>120</v>
      </c>
      <c r="D15" s="125"/>
    </row>
    <row r="16" spans="2:4" s="61" customFormat="1" x14ac:dyDescent="0.25">
      <c r="B16" s="71"/>
      <c r="C16" s="68" t="s">
        <v>121</v>
      </c>
      <c r="D16" s="125"/>
    </row>
    <row r="17" spans="2:4" s="61" customFormat="1" x14ac:dyDescent="0.25">
      <c r="B17" s="71"/>
      <c r="C17" s="68" t="s">
        <v>122</v>
      </c>
      <c r="D17" s="125"/>
    </row>
    <row r="18" spans="2:4" s="61" customFormat="1" x14ac:dyDescent="0.25">
      <c r="B18" s="71"/>
      <c r="C18" s="68" t="s">
        <v>123</v>
      </c>
      <c r="D18" s="125"/>
    </row>
    <row r="19" spans="2:4" s="61" customFormat="1" x14ac:dyDescent="0.25">
      <c r="B19" s="71"/>
      <c r="C19" s="68" t="s">
        <v>124</v>
      </c>
      <c r="D19" s="125"/>
    </row>
    <row r="20" spans="2:4" s="61" customFormat="1" x14ac:dyDescent="0.25">
      <c r="B20" s="71"/>
      <c r="C20" s="68" t="s">
        <v>125</v>
      </c>
      <c r="D20" s="125"/>
    </row>
    <row r="21" spans="2:4" s="61" customFormat="1" x14ac:dyDescent="0.25">
      <c r="B21" s="71"/>
      <c r="C21" s="69" t="s">
        <v>75</v>
      </c>
      <c r="D21" s="266">
        <f>SUM(D19:D20)</f>
        <v>0</v>
      </c>
    </row>
    <row r="22" spans="2:4" s="61" customFormat="1" x14ac:dyDescent="0.25">
      <c r="B22" s="71"/>
      <c r="C22" s="70" t="s">
        <v>126</v>
      </c>
      <c r="D22" s="64"/>
    </row>
    <row r="23" spans="2:4" s="61" customFormat="1" x14ac:dyDescent="0.25">
      <c r="B23" s="71"/>
      <c r="C23" s="70" t="s">
        <v>127</v>
      </c>
      <c r="D23" s="64"/>
    </row>
    <row r="24" spans="2:4" s="61" customFormat="1" x14ac:dyDescent="0.25">
      <c r="B24" s="71"/>
      <c r="C24" s="70" t="s">
        <v>128</v>
      </c>
      <c r="D24" s="64"/>
    </row>
    <row r="25" spans="2:4" s="61" customFormat="1" x14ac:dyDescent="0.25">
      <c r="B25" s="71"/>
      <c r="C25" s="70" t="s">
        <v>129</v>
      </c>
      <c r="D25" s="64"/>
    </row>
    <row r="26" spans="2:4" s="61" customFormat="1" x14ac:dyDescent="0.25">
      <c r="B26" s="71"/>
      <c r="C26" s="70" t="s">
        <v>130</v>
      </c>
      <c r="D26" s="64"/>
    </row>
    <row r="27" spans="2:4" s="61" customFormat="1" x14ac:dyDescent="0.25">
      <c r="B27" s="71"/>
      <c r="C27" s="70" t="s">
        <v>131</v>
      </c>
      <c r="D27" s="64"/>
    </row>
    <row r="28" spans="2:4" s="61" customFormat="1" x14ac:dyDescent="0.25">
      <c r="B28" s="71"/>
      <c r="C28" s="70" t="s">
        <v>132</v>
      </c>
      <c r="D28" s="64"/>
    </row>
    <row r="29" spans="2:4" s="61" customFormat="1" x14ac:dyDescent="0.25">
      <c r="B29" s="71"/>
      <c r="C29" s="70" t="s">
        <v>133</v>
      </c>
      <c r="D29" s="64"/>
    </row>
    <row r="30" spans="2:4" s="61" customFormat="1" x14ac:dyDescent="0.25">
      <c r="B30" s="71"/>
      <c r="C30" s="70" t="s">
        <v>134</v>
      </c>
      <c r="D30" s="64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9"/>
  <dimension ref="A1:H8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9.28515625" style="61" customWidth="1"/>
    <col min="4" max="4" width="30.140625" style="61" customWidth="1"/>
    <col min="5" max="5" width="25.85546875" style="61" customWidth="1"/>
    <col min="6" max="6" width="28.28515625" style="61" customWidth="1"/>
    <col min="7" max="7" width="20.140625" style="61" customWidth="1"/>
    <col min="8" max="8" width="21.28515625" style="61" customWidth="1"/>
    <col min="9" max="16384" width="11.42578125" style="62"/>
  </cols>
  <sheetData>
    <row r="1" spans="3:8" ht="21" customHeight="1" x14ac:dyDescent="0.25"/>
    <row r="3" spans="3:8" ht="15.75" x14ac:dyDescent="0.25">
      <c r="C3" s="328" t="s">
        <v>135</v>
      </c>
      <c r="D3" s="329"/>
      <c r="E3" s="329"/>
      <c r="F3" s="329"/>
      <c r="G3" s="339"/>
      <c r="H3" s="52" t="s">
        <v>136</v>
      </c>
    </row>
    <row r="4" spans="3:8" ht="25.5" x14ac:dyDescent="0.25">
      <c r="C4" s="35" t="s">
        <v>2</v>
      </c>
      <c r="D4" s="36" t="s">
        <v>137</v>
      </c>
      <c r="E4" s="36" t="s">
        <v>138</v>
      </c>
      <c r="F4" s="36" t="s">
        <v>139</v>
      </c>
      <c r="G4" s="211" t="s">
        <v>855</v>
      </c>
      <c r="H4" s="37" t="s">
        <v>11</v>
      </c>
    </row>
    <row r="5" spans="3:8" x14ac:dyDescent="0.25">
      <c r="C5" s="38">
        <v>1</v>
      </c>
      <c r="D5" s="39" t="s">
        <v>140</v>
      </c>
      <c r="E5" s="40">
        <v>0</v>
      </c>
      <c r="F5" s="127"/>
      <c r="G5" s="214">
        <f>F5*E5</f>
        <v>0</v>
      </c>
      <c r="H5" s="128"/>
    </row>
    <row r="6" spans="3:8" x14ac:dyDescent="0.25">
      <c r="C6" s="38">
        <v>2</v>
      </c>
      <c r="D6" s="39" t="s">
        <v>141</v>
      </c>
      <c r="E6" s="40">
        <v>0.5</v>
      </c>
      <c r="F6" s="127"/>
      <c r="G6" s="214">
        <f>F6*E6</f>
        <v>0</v>
      </c>
      <c r="H6" s="128"/>
    </row>
    <row r="7" spans="3:8" x14ac:dyDescent="0.25">
      <c r="C7" s="38">
        <v>3</v>
      </c>
      <c r="D7" s="206" t="s">
        <v>142</v>
      </c>
      <c r="E7" s="207">
        <v>1</v>
      </c>
      <c r="F7" s="208"/>
      <c r="G7" s="214">
        <f>F7*E7</f>
        <v>0</v>
      </c>
      <c r="H7" s="209"/>
    </row>
    <row r="8" spans="3:8" x14ac:dyDescent="0.25">
      <c r="C8" s="41"/>
      <c r="D8" s="210" t="s">
        <v>856</v>
      </c>
      <c r="E8" s="42"/>
      <c r="F8" s="212">
        <f>SUM(F5:F7)</f>
        <v>0</v>
      </c>
      <c r="G8" s="212">
        <f>SUM(G5:G7)</f>
        <v>0</v>
      </c>
      <c r="H8" s="213">
        <f>H5+H6+H7</f>
        <v>0</v>
      </c>
    </row>
  </sheetData>
  <sheetProtection algorithmName="SHA-512" hashValue="CQtW9RyFcl9ebstQKxM7MWhgpD7+GiYPM8y9ZK4IOQ8Ordv0C8FBPYnSqyTkj0H+Xlrtyn3FNNHpkVdoT4WNiw==" saltValue="THcxmZpwj76kggxT0mW6+g==" spinCount="100000" sheet="1" objects="1" scenarios="1" formatCells="0" formatColumns="0" formatRows="0"/>
  <mergeCells count="1">
    <mergeCell ref="C3:G3"/>
  </mergeCells>
  <pageMargins left="0.7" right="0.7" top="0.75" bottom="0.75" header="0.3" footer="0.3"/>
  <pageSetup paperSize="9" orientation="portrait" r:id="rId1"/>
  <ignoredErrors>
    <ignoredError sqref="F8:H8 G5:G7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I45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73" customWidth="1"/>
    <col min="2" max="2" width="12.28515625" style="73" customWidth="1"/>
    <col min="3" max="3" width="30.140625" style="73" customWidth="1"/>
    <col min="4" max="4" width="38.42578125" style="73" customWidth="1"/>
    <col min="5" max="6" width="22.5703125" style="73" customWidth="1"/>
    <col min="7" max="7" width="21.28515625" style="73" customWidth="1"/>
    <col min="8" max="9" width="11.42578125" style="73"/>
    <col min="10" max="16384" width="11.42578125" style="62"/>
  </cols>
  <sheetData>
    <row r="1" spans="1:9" s="61" customFormat="1" ht="21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s="61" customFormat="1" ht="16.5" thickBot="1" x14ac:dyDescent="0.3">
      <c r="A2" s="64"/>
      <c r="B2" s="64"/>
      <c r="C2" s="64"/>
      <c r="D2" s="64"/>
      <c r="E2" s="64"/>
      <c r="F2" s="64"/>
      <c r="G2" s="64"/>
      <c r="H2" s="64"/>
      <c r="I2" s="64"/>
    </row>
    <row r="3" spans="1:9" s="61" customFormat="1" ht="16.5" thickTop="1" x14ac:dyDescent="0.25">
      <c r="A3" s="64"/>
      <c r="B3" s="340" t="s">
        <v>143</v>
      </c>
      <c r="C3" s="341"/>
      <c r="D3" s="341"/>
      <c r="E3" s="341"/>
      <c r="F3" s="342"/>
      <c r="G3" s="53" t="s">
        <v>1</v>
      </c>
      <c r="H3" s="64"/>
      <c r="I3" s="64"/>
    </row>
    <row r="4" spans="1:9" s="61" customFormat="1" ht="32.25" customHeight="1" x14ac:dyDescent="0.25">
      <c r="A4" s="64"/>
      <c r="B4" s="143" t="s">
        <v>2</v>
      </c>
      <c r="C4" s="144" t="s">
        <v>144</v>
      </c>
      <c r="D4" s="144" t="s">
        <v>145</v>
      </c>
      <c r="E4" s="144" t="s">
        <v>146</v>
      </c>
      <c r="F4" s="220" t="s">
        <v>855</v>
      </c>
      <c r="G4" s="145" t="s">
        <v>11</v>
      </c>
      <c r="H4" s="64"/>
      <c r="I4" s="64"/>
    </row>
    <row r="5" spans="1:9" s="61" customFormat="1" ht="18.75" customHeight="1" x14ac:dyDescent="0.25">
      <c r="A5" s="64"/>
      <c r="B5" s="143"/>
      <c r="C5" s="149" t="s">
        <v>147</v>
      </c>
      <c r="D5" s="149" t="s">
        <v>148</v>
      </c>
      <c r="E5" s="146"/>
      <c r="F5" s="221">
        <f>E5*0</f>
        <v>0</v>
      </c>
      <c r="G5" s="147"/>
      <c r="H5" s="64"/>
      <c r="I5" s="64"/>
    </row>
    <row r="6" spans="1:9" s="61" customFormat="1" x14ac:dyDescent="0.25">
      <c r="A6" s="64"/>
      <c r="B6" s="148">
        <v>1</v>
      </c>
      <c r="C6" s="149" t="s">
        <v>149</v>
      </c>
      <c r="D6" s="150" t="s">
        <v>150</v>
      </c>
      <c r="E6" s="151"/>
      <c r="F6" s="224">
        <f>E6*0.25</f>
        <v>0</v>
      </c>
      <c r="G6" s="152"/>
      <c r="H6" s="64"/>
      <c r="I6" s="64"/>
    </row>
    <row r="7" spans="1:9" s="61" customFormat="1" x14ac:dyDescent="0.25">
      <c r="A7" s="64"/>
      <c r="B7" s="148">
        <v>2</v>
      </c>
      <c r="C7" s="149" t="s">
        <v>151</v>
      </c>
      <c r="D7" s="150" t="s">
        <v>152</v>
      </c>
      <c r="E7" s="151"/>
      <c r="F7" s="224">
        <f>E7*0.5</f>
        <v>0</v>
      </c>
      <c r="G7" s="152"/>
      <c r="H7" s="64"/>
      <c r="I7" s="64"/>
    </row>
    <row r="8" spans="1:9" s="61" customFormat="1" x14ac:dyDescent="0.25">
      <c r="A8" s="64"/>
      <c r="B8" s="148">
        <v>3</v>
      </c>
      <c r="C8" s="149" t="s">
        <v>153</v>
      </c>
      <c r="D8" s="150" t="s">
        <v>154</v>
      </c>
      <c r="E8" s="217"/>
      <c r="F8" s="225">
        <f>E8*1</f>
        <v>0</v>
      </c>
      <c r="G8" s="218"/>
      <c r="H8" s="64"/>
      <c r="I8" s="64"/>
    </row>
    <row r="9" spans="1:9" s="61" customFormat="1" ht="16.5" thickBot="1" x14ac:dyDescent="0.3">
      <c r="A9" s="64"/>
      <c r="B9" s="153"/>
      <c r="C9" s="219" t="s">
        <v>856</v>
      </c>
      <c r="D9" s="154"/>
      <c r="E9" s="222">
        <f>E5+E6+E7+E8</f>
        <v>0</v>
      </c>
      <c r="F9" s="222">
        <f>F5+F6+F7+F8</f>
        <v>0</v>
      </c>
      <c r="G9" s="223">
        <f>G5+G6+G7+G8</f>
        <v>0</v>
      </c>
      <c r="H9" s="64"/>
      <c r="I9" s="64"/>
    </row>
    <row r="10" spans="1:9" s="216" customFormat="1" ht="16.5" thickTop="1" x14ac:dyDescent="0.25">
      <c r="A10" s="215"/>
      <c r="B10" s="215"/>
      <c r="C10" s="215"/>
      <c r="D10" s="215"/>
      <c r="E10" s="215"/>
      <c r="F10" s="215"/>
      <c r="G10" s="215"/>
      <c r="H10" s="215"/>
      <c r="I10" s="215"/>
    </row>
    <row r="11" spans="1:9" s="216" customFormat="1" x14ac:dyDescent="0.25">
      <c r="A11" s="215"/>
      <c r="B11" s="215"/>
      <c r="C11" s="215"/>
      <c r="D11" s="215"/>
      <c r="E11" s="215"/>
      <c r="F11" s="215"/>
      <c r="G11" s="215"/>
      <c r="H11" s="215"/>
      <c r="I11" s="215"/>
    </row>
    <row r="12" spans="1:9" s="216" customFormat="1" x14ac:dyDescent="0.25">
      <c r="A12" s="215"/>
      <c r="B12" s="215"/>
      <c r="C12" s="215"/>
      <c r="D12" s="215"/>
      <c r="E12" s="215"/>
      <c r="F12" s="215"/>
      <c r="G12" s="215"/>
      <c r="H12" s="215"/>
      <c r="I12" s="215"/>
    </row>
    <row r="13" spans="1:9" s="216" customFormat="1" x14ac:dyDescent="0.25">
      <c r="A13" s="215"/>
      <c r="B13" s="215"/>
      <c r="C13" s="215"/>
      <c r="D13" s="215"/>
      <c r="E13" s="215"/>
      <c r="F13" s="215"/>
      <c r="G13" s="215"/>
      <c r="H13" s="215"/>
      <c r="I13" s="215"/>
    </row>
    <row r="14" spans="1:9" s="216" customFormat="1" x14ac:dyDescent="0.25">
      <c r="A14" s="215"/>
      <c r="B14" s="215"/>
      <c r="C14" s="215"/>
      <c r="D14" s="215"/>
      <c r="E14" s="215"/>
      <c r="F14" s="215"/>
      <c r="G14" s="215"/>
      <c r="H14" s="215"/>
      <c r="I14" s="215"/>
    </row>
    <row r="15" spans="1:9" s="216" customFormat="1" x14ac:dyDescent="0.25">
      <c r="A15" s="215"/>
      <c r="B15" s="215"/>
      <c r="C15" s="215"/>
      <c r="D15" s="215"/>
      <c r="E15" s="215"/>
      <c r="F15" s="215"/>
      <c r="G15" s="215"/>
      <c r="H15" s="215"/>
      <c r="I15" s="215"/>
    </row>
    <row r="16" spans="1:9" s="216" customFormat="1" x14ac:dyDescent="0.25">
      <c r="A16" s="215"/>
      <c r="B16" s="215"/>
      <c r="C16" s="215"/>
      <c r="D16" s="215"/>
      <c r="E16" s="215"/>
      <c r="F16" s="215"/>
      <c r="G16" s="215"/>
      <c r="H16" s="215"/>
      <c r="I16" s="215"/>
    </row>
    <row r="17" spans="1:9" s="216" customFormat="1" x14ac:dyDescent="0.25">
      <c r="A17" s="215"/>
      <c r="B17" s="215"/>
      <c r="C17" s="215"/>
      <c r="D17" s="215"/>
      <c r="E17" s="215"/>
      <c r="F17" s="215"/>
      <c r="G17" s="215"/>
      <c r="H17" s="215"/>
      <c r="I17" s="215"/>
    </row>
    <row r="18" spans="1:9" s="216" customFormat="1" x14ac:dyDescent="0.25">
      <c r="A18" s="215"/>
      <c r="B18" s="215"/>
      <c r="C18" s="215"/>
      <c r="D18" s="215"/>
      <c r="E18" s="215"/>
      <c r="F18" s="215"/>
      <c r="G18" s="215"/>
      <c r="H18" s="215"/>
      <c r="I18" s="215"/>
    </row>
    <row r="19" spans="1:9" s="216" customFormat="1" x14ac:dyDescent="0.25">
      <c r="A19" s="215"/>
      <c r="B19" s="215"/>
      <c r="C19" s="215"/>
      <c r="D19" s="215"/>
      <c r="E19" s="215"/>
      <c r="F19" s="215"/>
      <c r="G19" s="215"/>
      <c r="H19" s="215"/>
      <c r="I19" s="215"/>
    </row>
    <row r="20" spans="1:9" s="216" customFormat="1" x14ac:dyDescent="0.25">
      <c r="A20" s="215"/>
      <c r="B20" s="215"/>
      <c r="C20" s="215"/>
      <c r="D20" s="215"/>
      <c r="E20" s="215"/>
      <c r="F20" s="215"/>
      <c r="G20" s="215"/>
      <c r="H20" s="215"/>
      <c r="I20" s="215"/>
    </row>
    <row r="21" spans="1:9" s="216" customFormat="1" x14ac:dyDescent="0.25">
      <c r="A21" s="215"/>
      <c r="B21" s="215"/>
      <c r="C21" s="215"/>
      <c r="D21" s="215"/>
      <c r="E21" s="215"/>
      <c r="F21" s="215"/>
      <c r="G21" s="215"/>
      <c r="H21" s="215"/>
      <c r="I21" s="215"/>
    </row>
    <row r="22" spans="1:9" s="216" customFormat="1" x14ac:dyDescent="0.25">
      <c r="A22" s="215"/>
      <c r="B22" s="215"/>
      <c r="C22" s="215"/>
      <c r="D22" s="215"/>
      <c r="E22" s="215"/>
      <c r="F22" s="215"/>
      <c r="G22" s="215"/>
      <c r="H22" s="215"/>
      <c r="I22" s="215"/>
    </row>
    <row r="23" spans="1:9" s="216" customFormat="1" x14ac:dyDescent="0.25">
      <c r="A23" s="215"/>
      <c r="B23" s="215"/>
      <c r="C23" s="215"/>
      <c r="D23" s="215"/>
      <c r="E23" s="215"/>
      <c r="F23" s="215"/>
      <c r="G23" s="215"/>
      <c r="H23" s="215"/>
      <c r="I23" s="215"/>
    </row>
    <row r="24" spans="1:9" s="216" customFormat="1" x14ac:dyDescent="0.25">
      <c r="A24" s="215"/>
      <c r="B24" s="215"/>
      <c r="C24" s="215"/>
      <c r="D24" s="215"/>
      <c r="E24" s="215"/>
      <c r="F24" s="215"/>
      <c r="G24" s="215"/>
      <c r="H24" s="215"/>
      <c r="I24" s="215"/>
    </row>
    <row r="25" spans="1:9" s="216" customFormat="1" x14ac:dyDescent="0.25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 s="216" customFormat="1" x14ac:dyDescent="0.25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 s="216" customFormat="1" x14ac:dyDescent="0.25">
      <c r="A27" s="215"/>
      <c r="B27" s="215"/>
      <c r="C27" s="215"/>
      <c r="D27" s="215"/>
      <c r="E27" s="215"/>
      <c r="F27" s="215"/>
      <c r="G27" s="215"/>
      <c r="H27" s="215"/>
      <c r="I27" s="215"/>
    </row>
    <row r="28" spans="1:9" s="216" customFormat="1" x14ac:dyDescent="0.25">
      <c r="A28" s="215"/>
      <c r="B28" s="215"/>
      <c r="C28" s="215"/>
      <c r="D28" s="215"/>
      <c r="E28" s="215"/>
      <c r="F28" s="215"/>
      <c r="G28" s="215"/>
      <c r="H28" s="215"/>
      <c r="I28" s="215"/>
    </row>
    <row r="29" spans="1:9" s="216" customFormat="1" x14ac:dyDescent="0.25">
      <c r="A29" s="215"/>
      <c r="B29" s="215"/>
      <c r="C29" s="215"/>
      <c r="D29" s="215"/>
      <c r="E29" s="215"/>
      <c r="F29" s="215"/>
      <c r="G29" s="215"/>
      <c r="H29" s="215"/>
      <c r="I29" s="215"/>
    </row>
    <row r="30" spans="1:9" s="216" customFormat="1" x14ac:dyDescent="0.25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9" s="216" customFormat="1" x14ac:dyDescent="0.25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9" s="216" customFormat="1" x14ac:dyDescent="0.25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 s="216" customFormat="1" x14ac:dyDescent="0.25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 s="216" customFormat="1" x14ac:dyDescent="0.25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 s="216" customFormat="1" x14ac:dyDescent="0.25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 s="216" customFormat="1" x14ac:dyDescent="0.25">
      <c r="A36" s="215"/>
      <c r="B36" s="215"/>
      <c r="C36" s="215"/>
      <c r="D36" s="215"/>
      <c r="E36" s="215"/>
      <c r="F36" s="215"/>
      <c r="G36" s="215"/>
      <c r="H36" s="215"/>
      <c r="I36" s="215"/>
    </row>
    <row r="37" spans="1:9" s="216" customFormat="1" x14ac:dyDescent="0.25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 s="216" customFormat="1" x14ac:dyDescent="0.25">
      <c r="A38" s="215"/>
      <c r="B38" s="215"/>
      <c r="C38" s="215"/>
      <c r="D38" s="215"/>
      <c r="E38" s="215"/>
      <c r="F38" s="215"/>
      <c r="G38" s="215"/>
      <c r="H38" s="215"/>
      <c r="I38" s="215"/>
    </row>
    <row r="39" spans="1:9" s="216" customFormat="1" x14ac:dyDescent="0.25">
      <c r="A39" s="215"/>
      <c r="B39" s="215"/>
      <c r="C39" s="215"/>
      <c r="D39" s="215"/>
      <c r="E39" s="215"/>
      <c r="F39" s="215"/>
      <c r="G39" s="215"/>
      <c r="H39" s="215"/>
      <c r="I39" s="215"/>
    </row>
    <row r="40" spans="1:9" s="216" customFormat="1" x14ac:dyDescent="0.25">
      <c r="A40" s="215"/>
      <c r="B40" s="215"/>
      <c r="C40" s="215"/>
      <c r="D40" s="215"/>
      <c r="E40" s="215"/>
      <c r="F40" s="215"/>
      <c r="G40" s="215"/>
      <c r="H40" s="215"/>
      <c r="I40" s="215"/>
    </row>
    <row r="41" spans="1:9" s="216" customFormat="1" x14ac:dyDescent="0.25">
      <c r="A41" s="215"/>
      <c r="B41" s="215"/>
      <c r="C41" s="215"/>
      <c r="D41" s="215"/>
      <c r="E41" s="215"/>
      <c r="F41" s="215"/>
      <c r="G41" s="215"/>
      <c r="H41" s="215"/>
      <c r="I41" s="215"/>
    </row>
    <row r="42" spans="1:9" s="216" customFormat="1" x14ac:dyDescent="0.25">
      <c r="A42" s="215"/>
      <c r="B42" s="215"/>
      <c r="C42" s="215"/>
      <c r="D42" s="215"/>
      <c r="E42" s="215"/>
      <c r="F42" s="215"/>
      <c r="G42" s="215"/>
      <c r="H42" s="215"/>
      <c r="I42" s="215"/>
    </row>
    <row r="43" spans="1:9" s="216" customFormat="1" x14ac:dyDescent="0.25">
      <c r="A43" s="215"/>
      <c r="B43" s="215"/>
      <c r="C43" s="215"/>
      <c r="D43" s="215"/>
      <c r="E43" s="215"/>
      <c r="F43" s="215"/>
      <c r="G43" s="215"/>
      <c r="H43" s="215"/>
      <c r="I43" s="215"/>
    </row>
    <row r="44" spans="1:9" s="216" customFormat="1" x14ac:dyDescent="0.25">
      <c r="A44" s="215"/>
      <c r="B44" s="215"/>
      <c r="C44" s="215"/>
      <c r="D44" s="215"/>
      <c r="E44" s="215"/>
      <c r="F44" s="215"/>
      <c r="G44" s="215"/>
      <c r="H44" s="215"/>
      <c r="I44" s="215"/>
    </row>
    <row r="45" spans="1:9" s="216" customFormat="1" x14ac:dyDescent="0.25">
      <c r="A45" s="215"/>
      <c r="B45" s="215"/>
      <c r="C45" s="215"/>
      <c r="D45" s="215"/>
      <c r="E45" s="215"/>
      <c r="F45" s="215"/>
      <c r="G45" s="215"/>
      <c r="H45" s="215"/>
      <c r="I45" s="215"/>
    </row>
  </sheetData>
  <sheetProtection algorithmName="SHA-512" hashValue="4tq+ZR+Sywar+znd4VJ/MS529YPh8ojrI4hogfBmYC/WswkEo7yHr0MxI/nCX8kmbx/ZQ1OquBcYlbrs+mwglA==" saltValue="DMXKP4gjhCT/r0BZtEuyu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E9:G9 F5:F8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2"/>
  <dimension ref="A1:G188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17.140625" style="64" customWidth="1"/>
    <col min="3" max="3" width="85.85546875" style="64" customWidth="1"/>
    <col min="4" max="6" width="20.5703125" style="64" customWidth="1"/>
    <col min="7" max="7" width="19" style="64" customWidth="1"/>
    <col min="8" max="16384" width="11.42578125" style="62"/>
  </cols>
  <sheetData>
    <row r="1" spans="2:7" ht="21" customHeight="1" x14ac:dyDescent="0.25"/>
    <row r="2" spans="2:7" ht="21" customHeight="1" thickBot="1" x14ac:dyDescent="0.3">
      <c r="C2" s="155"/>
    </row>
    <row r="3" spans="2:7" ht="16.5" thickTop="1" x14ac:dyDescent="0.25">
      <c r="B3" s="343" t="s">
        <v>155</v>
      </c>
      <c r="C3" s="344"/>
      <c r="D3" s="344"/>
      <c r="E3" s="344"/>
      <c r="F3" s="344"/>
      <c r="G3" s="345"/>
    </row>
    <row r="4" spans="2:7" x14ac:dyDescent="0.25">
      <c r="B4" s="346" t="s">
        <v>156</v>
      </c>
      <c r="C4" s="347"/>
      <c r="D4" s="80" t="s">
        <v>157</v>
      </c>
      <c r="E4" s="80" t="s">
        <v>158</v>
      </c>
      <c r="F4" s="80" t="s">
        <v>159</v>
      </c>
      <c r="G4" s="81" t="s">
        <v>160</v>
      </c>
    </row>
    <row r="5" spans="2:7" x14ac:dyDescent="0.25">
      <c r="B5" s="82" t="s">
        <v>161</v>
      </c>
      <c r="C5" s="83" t="s">
        <v>162</v>
      </c>
      <c r="D5" s="90"/>
      <c r="E5" s="90"/>
      <c r="F5" s="91">
        <f>E5-D5</f>
        <v>0</v>
      </c>
      <c r="G5" s="136">
        <f>IFERROR(D5*100/E5,0)</f>
        <v>0</v>
      </c>
    </row>
    <row r="6" spans="2:7" x14ac:dyDescent="0.25">
      <c r="B6" s="82" t="s">
        <v>163</v>
      </c>
      <c r="C6" s="83" t="s">
        <v>164</v>
      </c>
      <c r="D6" s="90"/>
      <c r="E6" s="90"/>
      <c r="F6" s="91">
        <f t="shared" ref="F6:F68" si="0">E6-D6</f>
        <v>0</v>
      </c>
      <c r="G6" s="136">
        <f t="shared" ref="G6:G68" si="1">IFERROR(D6*100/E6,0)</f>
        <v>0</v>
      </c>
    </row>
    <row r="7" spans="2:7" x14ac:dyDescent="0.25">
      <c r="B7" s="82" t="s">
        <v>165</v>
      </c>
      <c r="C7" s="83" t="s">
        <v>166</v>
      </c>
      <c r="D7" s="90"/>
      <c r="E7" s="90"/>
      <c r="F7" s="91">
        <f t="shared" si="0"/>
        <v>0</v>
      </c>
      <c r="G7" s="136">
        <f t="shared" si="1"/>
        <v>0</v>
      </c>
    </row>
    <row r="8" spans="2:7" x14ac:dyDescent="0.25">
      <c r="B8" s="82" t="s">
        <v>167</v>
      </c>
      <c r="C8" s="83" t="s">
        <v>168</v>
      </c>
      <c r="D8" s="90"/>
      <c r="E8" s="90"/>
      <c r="F8" s="91">
        <f t="shared" si="0"/>
        <v>0</v>
      </c>
      <c r="G8" s="136">
        <f t="shared" si="1"/>
        <v>0</v>
      </c>
    </row>
    <row r="9" spans="2:7" x14ac:dyDescent="0.25">
      <c r="B9" s="82" t="s">
        <v>169</v>
      </c>
      <c r="C9" s="83" t="s">
        <v>170</v>
      </c>
      <c r="D9" s="90"/>
      <c r="E9" s="90"/>
      <c r="F9" s="91">
        <f t="shared" si="0"/>
        <v>0</v>
      </c>
      <c r="G9" s="136">
        <f t="shared" si="1"/>
        <v>0</v>
      </c>
    </row>
    <row r="10" spans="2:7" x14ac:dyDescent="0.25">
      <c r="B10" s="82" t="s">
        <v>171</v>
      </c>
      <c r="C10" s="83" t="s">
        <v>172</v>
      </c>
      <c r="D10" s="90"/>
      <c r="E10" s="90"/>
      <c r="F10" s="91">
        <f t="shared" si="0"/>
        <v>0</v>
      </c>
      <c r="G10" s="136">
        <f t="shared" si="1"/>
        <v>0</v>
      </c>
    </row>
    <row r="11" spans="2:7" x14ac:dyDescent="0.25">
      <c r="B11" s="82" t="s">
        <v>173</v>
      </c>
      <c r="C11" s="84" t="s">
        <v>174</v>
      </c>
      <c r="D11" s="90"/>
      <c r="E11" s="90"/>
      <c r="F11" s="91">
        <f t="shared" si="0"/>
        <v>0</v>
      </c>
      <c r="G11" s="136">
        <f t="shared" si="1"/>
        <v>0</v>
      </c>
    </row>
    <row r="12" spans="2:7" x14ac:dyDescent="0.25">
      <c r="B12" s="82" t="s">
        <v>175</v>
      </c>
      <c r="C12" s="83" t="s">
        <v>176</v>
      </c>
      <c r="D12" s="90"/>
      <c r="E12" s="90"/>
      <c r="F12" s="91">
        <f t="shared" si="0"/>
        <v>0</v>
      </c>
      <c r="G12" s="136">
        <f t="shared" si="1"/>
        <v>0</v>
      </c>
    </row>
    <row r="13" spans="2:7" x14ac:dyDescent="0.25">
      <c r="B13" s="82" t="s">
        <v>177</v>
      </c>
      <c r="C13" s="84" t="s">
        <v>178</v>
      </c>
      <c r="D13" s="90"/>
      <c r="E13" s="90"/>
      <c r="F13" s="91">
        <f t="shared" si="0"/>
        <v>0</v>
      </c>
      <c r="G13" s="136">
        <f t="shared" si="1"/>
        <v>0</v>
      </c>
    </row>
    <row r="14" spans="2:7" x14ac:dyDescent="0.25">
      <c r="B14" s="82" t="s">
        <v>179</v>
      </c>
      <c r="C14" s="83" t="s">
        <v>180</v>
      </c>
      <c r="D14" s="90"/>
      <c r="E14" s="90"/>
      <c r="F14" s="91">
        <f t="shared" si="0"/>
        <v>0</v>
      </c>
      <c r="G14" s="136">
        <f t="shared" si="1"/>
        <v>0</v>
      </c>
    </row>
    <row r="15" spans="2:7" x14ac:dyDescent="0.25">
      <c r="B15" s="82" t="s">
        <v>181</v>
      </c>
      <c r="C15" s="83" t="s">
        <v>182</v>
      </c>
      <c r="D15" s="90"/>
      <c r="E15" s="90"/>
      <c r="F15" s="91">
        <f t="shared" si="0"/>
        <v>0</v>
      </c>
      <c r="G15" s="136">
        <f t="shared" si="1"/>
        <v>0</v>
      </c>
    </row>
    <row r="16" spans="2:7" x14ac:dyDescent="0.25">
      <c r="B16" s="82" t="s">
        <v>183</v>
      </c>
      <c r="C16" s="83" t="s">
        <v>184</v>
      </c>
      <c r="D16" s="90"/>
      <c r="E16" s="90"/>
      <c r="F16" s="91">
        <f t="shared" si="0"/>
        <v>0</v>
      </c>
      <c r="G16" s="136">
        <f t="shared" si="1"/>
        <v>0</v>
      </c>
    </row>
    <row r="17" spans="2:7" x14ac:dyDescent="0.25">
      <c r="B17" s="82" t="s">
        <v>185</v>
      </c>
      <c r="C17" s="83" t="s">
        <v>186</v>
      </c>
      <c r="D17" s="90"/>
      <c r="E17" s="90"/>
      <c r="F17" s="91">
        <f t="shared" si="0"/>
        <v>0</v>
      </c>
      <c r="G17" s="136">
        <f t="shared" si="1"/>
        <v>0</v>
      </c>
    </row>
    <row r="18" spans="2:7" x14ac:dyDescent="0.25">
      <c r="B18" s="82" t="s">
        <v>187</v>
      </c>
      <c r="C18" s="84" t="s">
        <v>188</v>
      </c>
      <c r="D18" s="90"/>
      <c r="E18" s="90"/>
      <c r="F18" s="91">
        <f t="shared" si="0"/>
        <v>0</v>
      </c>
      <c r="G18" s="136">
        <f t="shared" si="1"/>
        <v>0</v>
      </c>
    </row>
    <row r="19" spans="2:7" x14ac:dyDescent="0.25">
      <c r="B19" s="82" t="s">
        <v>189</v>
      </c>
      <c r="C19" s="84" t="s">
        <v>190</v>
      </c>
      <c r="D19" s="90"/>
      <c r="E19" s="90"/>
      <c r="F19" s="91">
        <f t="shared" si="0"/>
        <v>0</v>
      </c>
      <c r="G19" s="136">
        <f t="shared" si="1"/>
        <v>0</v>
      </c>
    </row>
    <row r="20" spans="2:7" x14ac:dyDescent="0.25">
      <c r="B20" s="82" t="s">
        <v>191</v>
      </c>
      <c r="C20" s="83" t="s">
        <v>192</v>
      </c>
      <c r="D20" s="90"/>
      <c r="E20" s="90"/>
      <c r="F20" s="91">
        <f t="shared" si="0"/>
        <v>0</v>
      </c>
      <c r="G20" s="136">
        <f t="shared" si="1"/>
        <v>0</v>
      </c>
    </row>
    <row r="21" spans="2:7" x14ac:dyDescent="0.25">
      <c r="B21" s="82" t="s">
        <v>193</v>
      </c>
      <c r="C21" s="83" t="s">
        <v>194</v>
      </c>
      <c r="D21" s="90"/>
      <c r="E21" s="90"/>
      <c r="F21" s="91">
        <f t="shared" si="0"/>
        <v>0</v>
      </c>
      <c r="G21" s="136">
        <f t="shared" si="1"/>
        <v>0</v>
      </c>
    </row>
    <row r="22" spans="2:7" x14ac:dyDescent="0.25">
      <c r="B22" s="82" t="s">
        <v>195</v>
      </c>
      <c r="C22" s="83" t="s">
        <v>196</v>
      </c>
      <c r="D22" s="90"/>
      <c r="E22" s="90"/>
      <c r="F22" s="91">
        <f t="shared" si="0"/>
        <v>0</v>
      </c>
      <c r="G22" s="136">
        <f t="shared" si="1"/>
        <v>0</v>
      </c>
    </row>
    <row r="23" spans="2:7" x14ac:dyDescent="0.25">
      <c r="B23" s="82" t="s">
        <v>197</v>
      </c>
      <c r="C23" s="83" t="s">
        <v>198</v>
      </c>
      <c r="D23" s="90"/>
      <c r="E23" s="90"/>
      <c r="F23" s="91">
        <f t="shared" si="0"/>
        <v>0</v>
      </c>
      <c r="G23" s="136">
        <f t="shared" si="1"/>
        <v>0</v>
      </c>
    </row>
    <row r="24" spans="2:7" x14ac:dyDescent="0.25">
      <c r="B24" s="82" t="s">
        <v>199</v>
      </c>
      <c r="C24" s="83" t="s">
        <v>200</v>
      </c>
      <c r="D24" s="90"/>
      <c r="E24" s="90"/>
      <c r="F24" s="91">
        <f t="shared" si="0"/>
        <v>0</v>
      </c>
      <c r="G24" s="136">
        <f t="shared" si="1"/>
        <v>0</v>
      </c>
    </row>
    <row r="25" spans="2:7" x14ac:dyDescent="0.25">
      <c r="B25" s="82" t="s">
        <v>201</v>
      </c>
      <c r="C25" s="83" t="s">
        <v>202</v>
      </c>
      <c r="D25" s="90"/>
      <c r="E25" s="90"/>
      <c r="F25" s="91">
        <f t="shared" si="0"/>
        <v>0</v>
      </c>
      <c r="G25" s="136">
        <f t="shared" si="1"/>
        <v>0</v>
      </c>
    </row>
    <row r="26" spans="2:7" x14ac:dyDescent="0.25">
      <c r="B26" s="82" t="s">
        <v>203</v>
      </c>
      <c r="C26" s="83" t="s">
        <v>204</v>
      </c>
      <c r="D26" s="90"/>
      <c r="E26" s="90"/>
      <c r="F26" s="91">
        <f t="shared" si="0"/>
        <v>0</v>
      </c>
      <c r="G26" s="136">
        <f t="shared" si="1"/>
        <v>0</v>
      </c>
    </row>
    <row r="27" spans="2:7" x14ac:dyDescent="0.25">
      <c r="B27" s="82" t="s">
        <v>205</v>
      </c>
      <c r="C27" s="83" t="s">
        <v>206</v>
      </c>
      <c r="D27" s="90"/>
      <c r="E27" s="90"/>
      <c r="F27" s="91">
        <f t="shared" si="0"/>
        <v>0</v>
      </c>
      <c r="G27" s="136">
        <f t="shared" si="1"/>
        <v>0</v>
      </c>
    </row>
    <row r="28" spans="2:7" x14ac:dyDescent="0.25">
      <c r="B28" s="82" t="s">
        <v>207</v>
      </c>
      <c r="C28" s="83" t="s">
        <v>208</v>
      </c>
      <c r="D28" s="90"/>
      <c r="E28" s="90"/>
      <c r="F28" s="91">
        <f t="shared" si="0"/>
        <v>0</v>
      </c>
      <c r="G28" s="136">
        <f t="shared" si="1"/>
        <v>0</v>
      </c>
    </row>
    <row r="29" spans="2:7" x14ac:dyDescent="0.25">
      <c r="B29" s="82" t="s">
        <v>209</v>
      </c>
      <c r="C29" s="83" t="s">
        <v>210</v>
      </c>
      <c r="D29" s="90"/>
      <c r="E29" s="90"/>
      <c r="F29" s="91">
        <f t="shared" si="0"/>
        <v>0</v>
      </c>
      <c r="G29" s="136">
        <f t="shared" si="1"/>
        <v>0</v>
      </c>
    </row>
    <row r="30" spans="2:7" x14ac:dyDescent="0.25">
      <c r="B30" s="82" t="s">
        <v>211</v>
      </c>
      <c r="C30" s="83" t="s">
        <v>212</v>
      </c>
      <c r="D30" s="90"/>
      <c r="E30" s="90"/>
      <c r="F30" s="91">
        <f t="shared" si="0"/>
        <v>0</v>
      </c>
      <c r="G30" s="136">
        <f t="shared" si="1"/>
        <v>0</v>
      </c>
    </row>
    <row r="31" spans="2:7" x14ac:dyDescent="0.25">
      <c r="B31" s="82" t="s">
        <v>213</v>
      </c>
      <c r="C31" s="83" t="s">
        <v>214</v>
      </c>
      <c r="D31" s="90"/>
      <c r="E31" s="90"/>
      <c r="F31" s="91">
        <f t="shared" si="0"/>
        <v>0</v>
      </c>
      <c r="G31" s="136">
        <f t="shared" si="1"/>
        <v>0</v>
      </c>
    </row>
    <row r="32" spans="2:7" x14ac:dyDescent="0.25">
      <c r="B32" s="82" t="s">
        <v>215</v>
      </c>
      <c r="C32" s="83" t="s">
        <v>216</v>
      </c>
      <c r="D32" s="90"/>
      <c r="E32" s="90"/>
      <c r="F32" s="91">
        <f t="shared" si="0"/>
        <v>0</v>
      </c>
      <c r="G32" s="136">
        <f t="shared" si="1"/>
        <v>0</v>
      </c>
    </row>
    <row r="33" spans="2:7" x14ac:dyDescent="0.25">
      <c r="B33" s="82" t="s">
        <v>217</v>
      </c>
      <c r="C33" s="83" t="s">
        <v>218</v>
      </c>
      <c r="D33" s="90"/>
      <c r="E33" s="90"/>
      <c r="F33" s="91">
        <f t="shared" si="0"/>
        <v>0</v>
      </c>
      <c r="G33" s="136">
        <f t="shared" si="1"/>
        <v>0</v>
      </c>
    </row>
    <row r="34" spans="2:7" x14ac:dyDescent="0.25">
      <c r="B34" s="82" t="s">
        <v>219</v>
      </c>
      <c r="C34" s="83" t="s">
        <v>220</v>
      </c>
      <c r="D34" s="90"/>
      <c r="E34" s="90"/>
      <c r="F34" s="91">
        <f t="shared" si="0"/>
        <v>0</v>
      </c>
      <c r="G34" s="136">
        <f t="shared" si="1"/>
        <v>0</v>
      </c>
    </row>
    <row r="35" spans="2:7" x14ac:dyDescent="0.25">
      <c r="B35" s="82" t="s">
        <v>221</v>
      </c>
      <c r="C35" s="83" t="s">
        <v>222</v>
      </c>
      <c r="D35" s="90"/>
      <c r="E35" s="90"/>
      <c r="F35" s="91">
        <f t="shared" si="0"/>
        <v>0</v>
      </c>
      <c r="G35" s="136">
        <f t="shared" si="1"/>
        <v>0</v>
      </c>
    </row>
    <row r="36" spans="2:7" x14ac:dyDescent="0.25">
      <c r="B36" s="82" t="s">
        <v>223</v>
      </c>
      <c r="C36" s="83" t="s">
        <v>224</v>
      </c>
      <c r="D36" s="90"/>
      <c r="E36" s="90"/>
      <c r="F36" s="91">
        <f t="shared" si="0"/>
        <v>0</v>
      </c>
      <c r="G36" s="136">
        <f t="shared" si="1"/>
        <v>0</v>
      </c>
    </row>
    <row r="37" spans="2:7" x14ac:dyDescent="0.25">
      <c r="B37" s="82" t="s">
        <v>225</v>
      </c>
      <c r="C37" s="83" t="s">
        <v>226</v>
      </c>
      <c r="D37" s="90"/>
      <c r="E37" s="90"/>
      <c r="F37" s="91">
        <f t="shared" si="0"/>
        <v>0</v>
      </c>
      <c r="G37" s="136">
        <f t="shared" si="1"/>
        <v>0</v>
      </c>
    </row>
    <row r="38" spans="2:7" x14ac:dyDescent="0.25">
      <c r="B38" s="82" t="s">
        <v>227</v>
      </c>
      <c r="C38" s="83" t="s">
        <v>228</v>
      </c>
      <c r="D38" s="90"/>
      <c r="E38" s="90"/>
      <c r="F38" s="91">
        <f t="shared" si="0"/>
        <v>0</v>
      </c>
      <c r="G38" s="136">
        <f t="shared" si="1"/>
        <v>0</v>
      </c>
    </row>
    <row r="39" spans="2:7" x14ac:dyDescent="0.25">
      <c r="B39" s="82" t="s">
        <v>229</v>
      </c>
      <c r="C39" s="83" t="s">
        <v>230</v>
      </c>
      <c r="D39" s="90"/>
      <c r="E39" s="90"/>
      <c r="F39" s="91">
        <f t="shared" si="0"/>
        <v>0</v>
      </c>
      <c r="G39" s="136">
        <f t="shared" si="1"/>
        <v>0</v>
      </c>
    </row>
    <row r="40" spans="2:7" x14ac:dyDescent="0.25">
      <c r="B40" s="82" t="s">
        <v>231</v>
      </c>
      <c r="C40" s="83" t="s">
        <v>208</v>
      </c>
      <c r="D40" s="90"/>
      <c r="E40" s="90"/>
      <c r="F40" s="91">
        <f t="shared" si="0"/>
        <v>0</v>
      </c>
      <c r="G40" s="136">
        <f t="shared" si="1"/>
        <v>0</v>
      </c>
    </row>
    <row r="41" spans="2:7" x14ac:dyDescent="0.25">
      <c r="B41" s="82" t="s">
        <v>232</v>
      </c>
      <c r="C41" s="83" t="s">
        <v>210</v>
      </c>
      <c r="D41" s="90"/>
      <c r="E41" s="90"/>
      <c r="F41" s="91">
        <f t="shared" si="0"/>
        <v>0</v>
      </c>
      <c r="G41" s="136">
        <f t="shared" si="1"/>
        <v>0</v>
      </c>
    </row>
    <row r="42" spans="2:7" x14ac:dyDescent="0.25">
      <c r="B42" s="82" t="s">
        <v>233</v>
      </c>
      <c r="C42" s="83" t="s">
        <v>212</v>
      </c>
      <c r="D42" s="90"/>
      <c r="E42" s="90"/>
      <c r="F42" s="91">
        <f t="shared" si="0"/>
        <v>0</v>
      </c>
      <c r="G42" s="136">
        <f t="shared" si="1"/>
        <v>0</v>
      </c>
    </row>
    <row r="43" spans="2:7" x14ac:dyDescent="0.25">
      <c r="B43" s="82" t="s">
        <v>234</v>
      </c>
      <c r="C43" s="83" t="s">
        <v>214</v>
      </c>
      <c r="D43" s="90"/>
      <c r="E43" s="90"/>
      <c r="F43" s="91">
        <f t="shared" si="0"/>
        <v>0</v>
      </c>
      <c r="G43" s="136">
        <f t="shared" si="1"/>
        <v>0</v>
      </c>
    </row>
    <row r="44" spans="2:7" x14ac:dyDescent="0.25">
      <c r="B44" s="82" t="s">
        <v>235</v>
      </c>
      <c r="C44" s="83" t="s">
        <v>216</v>
      </c>
      <c r="D44" s="90"/>
      <c r="E44" s="90"/>
      <c r="F44" s="91">
        <f t="shared" si="0"/>
        <v>0</v>
      </c>
      <c r="G44" s="136">
        <f t="shared" si="1"/>
        <v>0</v>
      </c>
    </row>
    <row r="45" spans="2:7" x14ac:dyDescent="0.25">
      <c r="B45" s="82" t="s">
        <v>236</v>
      </c>
      <c r="C45" s="83" t="s">
        <v>218</v>
      </c>
      <c r="D45" s="90"/>
      <c r="E45" s="90"/>
      <c r="F45" s="91">
        <f t="shared" si="0"/>
        <v>0</v>
      </c>
      <c r="G45" s="136">
        <f t="shared" si="1"/>
        <v>0</v>
      </c>
    </row>
    <row r="46" spans="2:7" x14ac:dyDescent="0.25">
      <c r="B46" s="82" t="s">
        <v>237</v>
      </c>
      <c r="C46" s="83" t="s">
        <v>220</v>
      </c>
      <c r="D46" s="90"/>
      <c r="E46" s="90"/>
      <c r="F46" s="91">
        <f t="shared" si="0"/>
        <v>0</v>
      </c>
      <c r="G46" s="136">
        <f t="shared" si="1"/>
        <v>0</v>
      </c>
    </row>
    <row r="47" spans="2:7" x14ac:dyDescent="0.25">
      <c r="B47" s="82" t="s">
        <v>238</v>
      </c>
      <c r="C47" s="83" t="s">
        <v>222</v>
      </c>
      <c r="D47" s="90"/>
      <c r="E47" s="90"/>
      <c r="F47" s="91">
        <f t="shared" si="0"/>
        <v>0</v>
      </c>
      <c r="G47" s="136">
        <f t="shared" si="1"/>
        <v>0</v>
      </c>
    </row>
    <row r="48" spans="2:7" x14ac:dyDescent="0.25">
      <c r="B48" s="82" t="s">
        <v>239</v>
      </c>
      <c r="C48" s="83" t="s">
        <v>240</v>
      </c>
      <c r="D48" s="90"/>
      <c r="E48" s="90"/>
      <c r="F48" s="91">
        <f t="shared" si="0"/>
        <v>0</v>
      </c>
      <c r="G48" s="136">
        <f t="shared" si="1"/>
        <v>0</v>
      </c>
    </row>
    <row r="49" spans="2:7" x14ac:dyDescent="0.25">
      <c r="B49" s="82" t="s">
        <v>241</v>
      </c>
      <c r="C49" s="83" t="s">
        <v>224</v>
      </c>
      <c r="D49" s="90"/>
      <c r="E49" s="90"/>
      <c r="F49" s="91">
        <f t="shared" si="0"/>
        <v>0</v>
      </c>
      <c r="G49" s="136">
        <f t="shared" si="1"/>
        <v>0</v>
      </c>
    </row>
    <row r="50" spans="2:7" x14ac:dyDescent="0.25">
      <c r="B50" s="82" t="s">
        <v>242</v>
      </c>
      <c r="C50" s="83" t="s">
        <v>226</v>
      </c>
      <c r="D50" s="90"/>
      <c r="E50" s="90"/>
      <c r="F50" s="91">
        <f t="shared" si="0"/>
        <v>0</v>
      </c>
      <c r="G50" s="136">
        <f t="shared" si="1"/>
        <v>0</v>
      </c>
    </row>
    <row r="51" spans="2:7" x14ac:dyDescent="0.25">
      <c r="B51" s="82" t="s">
        <v>243</v>
      </c>
      <c r="C51" s="83" t="s">
        <v>244</v>
      </c>
      <c r="D51" s="90"/>
      <c r="E51" s="90"/>
      <c r="F51" s="91">
        <f t="shared" si="0"/>
        <v>0</v>
      </c>
      <c r="G51" s="136">
        <f t="shared" si="1"/>
        <v>0</v>
      </c>
    </row>
    <row r="52" spans="2:7" x14ac:dyDescent="0.25">
      <c r="B52" s="82" t="s">
        <v>245</v>
      </c>
      <c r="C52" s="83" t="s">
        <v>246</v>
      </c>
      <c r="D52" s="90"/>
      <c r="E52" s="90"/>
      <c r="F52" s="91">
        <f t="shared" si="0"/>
        <v>0</v>
      </c>
      <c r="G52" s="136">
        <f t="shared" si="1"/>
        <v>0</v>
      </c>
    </row>
    <row r="53" spans="2:7" x14ac:dyDescent="0.25">
      <c r="B53" s="82" t="s">
        <v>247</v>
      </c>
      <c r="C53" s="83" t="s">
        <v>248</v>
      </c>
      <c r="D53" s="90"/>
      <c r="E53" s="90"/>
      <c r="F53" s="91">
        <f t="shared" si="0"/>
        <v>0</v>
      </c>
      <c r="G53" s="136">
        <f t="shared" si="1"/>
        <v>0</v>
      </c>
    </row>
    <row r="54" spans="2:7" x14ac:dyDescent="0.25">
      <c r="B54" s="82" t="s">
        <v>249</v>
      </c>
      <c r="C54" s="83" t="s">
        <v>250</v>
      </c>
      <c r="D54" s="90"/>
      <c r="E54" s="90"/>
      <c r="F54" s="91">
        <f t="shared" si="0"/>
        <v>0</v>
      </c>
      <c r="G54" s="136">
        <f t="shared" si="1"/>
        <v>0</v>
      </c>
    </row>
    <row r="55" spans="2:7" x14ac:dyDescent="0.25">
      <c r="B55" s="82" t="s">
        <v>251</v>
      </c>
      <c r="C55" s="83" t="s">
        <v>252</v>
      </c>
      <c r="D55" s="90"/>
      <c r="E55" s="90"/>
      <c r="F55" s="91">
        <f t="shared" si="0"/>
        <v>0</v>
      </c>
      <c r="G55" s="136">
        <f t="shared" si="1"/>
        <v>0</v>
      </c>
    </row>
    <row r="56" spans="2:7" x14ac:dyDescent="0.25">
      <c r="B56" s="82" t="s">
        <v>253</v>
      </c>
      <c r="C56" s="83" t="s">
        <v>228</v>
      </c>
      <c r="D56" s="90"/>
      <c r="E56" s="90"/>
      <c r="F56" s="91">
        <f t="shared" si="0"/>
        <v>0</v>
      </c>
      <c r="G56" s="136">
        <f t="shared" si="1"/>
        <v>0</v>
      </c>
    </row>
    <row r="57" spans="2:7" x14ac:dyDescent="0.25">
      <c r="B57" s="82" t="s">
        <v>254</v>
      </c>
      <c r="C57" s="83" t="s">
        <v>255</v>
      </c>
      <c r="D57" s="90"/>
      <c r="E57" s="90"/>
      <c r="F57" s="91">
        <f t="shared" si="0"/>
        <v>0</v>
      </c>
      <c r="G57" s="136">
        <f t="shared" si="1"/>
        <v>0</v>
      </c>
    </row>
    <row r="58" spans="2:7" x14ac:dyDescent="0.25">
      <c r="B58" s="82" t="s">
        <v>256</v>
      </c>
      <c r="C58" s="83" t="s">
        <v>257</v>
      </c>
      <c r="D58" s="90"/>
      <c r="E58" s="90"/>
      <c r="F58" s="91">
        <f t="shared" si="0"/>
        <v>0</v>
      </c>
      <c r="G58" s="136">
        <f t="shared" si="1"/>
        <v>0</v>
      </c>
    </row>
    <row r="59" spans="2:7" x14ac:dyDescent="0.25">
      <c r="B59" s="82" t="s">
        <v>258</v>
      </c>
      <c r="C59" s="83" t="s">
        <v>259</v>
      </c>
      <c r="D59" s="90"/>
      <c r="E59" s="90"/>
      <c r="F59" s="91">
        <f t="shared" si="0"/>
        <v>0</v>
      </c>
      <c r="G59" s="136">
        <f t="shared" si="1"/>
        <v>0</v>
      </c>
    </row>
    <row r="60" spans="2:7" x14ac:dyDescent="0.25">
      <c r="B60" s="82" t="s">
        <v>260</v>
      </c>
      <c r="C60" s="83" t="s">
        <v>261</v>
      </c>
      <c r="D60" s="90"/>
      <c r="E60" s="90"/>
      <c r="F60" s="91">
        <f t="shared" si="0"/>
        <v>0</v>
      </c>
      <c r="G60" s="136">
        <f t="shared" si="1"/>
        <v>0</v>
      </c>
    </row>
    <row r="61" spans="2:7" x14ac:dyDescent="0.25">
      <c r="B61" s="82" t="s">
        <v>262</v>
      </c>
      <c r="C61" s="83" t="s">
        <v>263</v>
      </c>
      <c r="D61" s="90"/>
      <c r="E61" s="90"/>
      <c r="F61" s="91">
        <f t="shared" si="0"/>
        <v>0</v>
      </c>
      <c r="G61" s="136">
        <f t="shared" si="1"/>
        <v>0</v>
      </c>
    </row>
    <row r="62" spans="2:7" x14ac:dyDescent="0.25">
      <c r="B62" s="82" t="s">
        <v>264</v>
      </c>
      <c r="C62" s="83" t="s">
        <v>265</v>
      </c>
      <c r="D62" s="90"/>
      <c r="E62" s="90"/>
      <c r="F62" s="91">
        <f t="shared" si="0"/>
        <v>0</v>
      </c>
      <c r="G62" s="136">
        <f t="shared" si="1"/>
        <v>0</v>
      </c>
    </row>
    <row r="63" spans="2:7" x14ac:dyDescent="0.25">
      <c r="B63" s="82" t="s">
        <v>266</v>
      </c>
      <c r="C63" s="83" t="s">
        <v>267</v>
      </c>
      <c r="D63" s="90"/>
      <c r="E63" s="90"/>
      <c r="F63" s="91">
        <f t="shared" si="0"/>
        <v>0</v>
      </c>
      <c r="G63" s="136">
        <f t="shared" si="1"/>
        <v>0</v>
      </c>
    </row>
    <row r="64" spans="2:7" x14ac:dyDescent="0.25">
      <c r="B64" s="82" t="s">
        <v>268</v>
      </c>
      <c r="C64" s="83" t="s">
        <v>269</v>
      </c>
      <c r="D64" s="90"/>
      <c r="E64" s="90"/>
      <c r="F64" s="91">
        <f t="shared" si="0"/>
        <v>0</v>
      </c>
      <c r="G64" s="136">
        <f t="shared" si="1"/>
        <v>0</v>
      </c>
    </row>
    <row r="65" spans="2:7" x14ac:dyDescent="0.25">
      <c r="B65" s="82" t="s">
        <v>270</v>
      </c>
      <c r="C65" s="83" t="s">
        <v>271</v>
      </c>
      <c r="D65" s="90"/>
      <c r="E65" s="90"/>
      <c r="F65" s="91">
        <f t="shared" si="0"/>
        <v>0</v>
      </c>
      <c r="G65" s="136">
        <f t="shared" si="1"/>
        <v>0</v>
      </c>
    </row>
    <row r="66" spans="2:7" x14ac:dyDescent="0.25">
      <c r="B66" s="82" t="s">
        <v>272</v>
      </c>
      <c r="C66" s="83" t="s">
        <v>273</v>
      </c>
      <c r="D66" s="90"/>
      <c r="E66" s="90"/>
      <c r="F66" s="91">
        <f t="shared" si="0"/>
        <v>0</v>
      </c>
      <c r="G66" s="136">
        <f t="shared" si="1"/>
        <v>0</v>
      </c>
    </row>
    <row r="67" spans="2:7" x14ac:dyDescent="0.25">
      <c r="B67" s="85"/>
      <c r="C67" s="86"/>
      <c r="D67" s="94"/>
      <c r="E67" s="94"/>
      <c r="F67" s="92"/>
      <c r="G67" s="89"/>
    </row>
    <row r="68" spans="2:7" x14ac:dyDescent="0.25">
      <c r="B68" s="82" t="s">
        <v>274</v>
      </c>
      <c r="C68" s="83" t="s">
        <v>275</v>
      </c>
      <c r="D68" s="90"/>
      <c r="E68" s="90"/>
      <c r="F68" s="91">
        <f t="shared" si="0"/>
        <v>0</v>
      </c>
      <c r="G68" s="136">
        <f t="shared" si="1"/>
        <v>0</v>
      </c>
    </row>
    <row r="69" spans="2:7" x14ac:dyDescent="0.25">
      <c r="B69" s="82" t="s">
        <v>276</v>
      </c>
      <c r="C69" s="83" t="s">
        <v>277</v>
      </c>
      <c r="D69" s="90"/>
      <c r="E69" s="90"/>
      <c r="F69" s="91">
        <f t="shared" ref="F69:F131" si="2">E69-D69</f>
        <v>0</v>
      </c>
      <c r="G69" s="136">
        <f t="shared" ref="G69:G131" si="3">IFERROR(D69*100/E69,0)</f>
        <v>0</v>
      </c>
    </row>
    <row r="70" spans="2:7" x14ac:dyDescent="0.25">
      <c r="B70" s="82" t="s">
        <v>278</v>
      </c>
      <c r="C70" s="83" t="s">
        <v>279</v>
      </c>
      <c r="D70" s="90"/>
      <c r="E70" s="90"/>
      <c r="F70" s="91">
        <f t="shared" si="2"/>
        <v>0</v>
      </c>
      <c r="G70" s="136">
        <f t="shared" si="3"/>
        <v>0</v>
      </c>
    </row>
    <row r="71" spans="2:7" x14ac:dyDescent="0.25">
      <c r="B71" s="82" t="s">
        <v>280</v>
      </c>
      <c r="C71" s="83" t="s">
        <v>281</v>
      </c>
      <c r="D71" s="90"/>
      <c r="E71" s="90"/>
      <c r="F71" s="91">
        <f t="shared" si="2"/>
        <v>0</v>
      </c>
      <c r="G71" s="136">
        <f t="shared" si="3"/>
        <v>0</v>
      </c>
    </row>
    <row r="72" spans="2:7" x14ac:dyDescent="0.25">
      <c r="B72" s="82" t="s">
        <v>282</v>
      </c>
      <c r="C72" s="83" t="s">
        <v>283</v>
      </c>
      <c r="D72" s="90"/>
      <c r="E72" s="90"/>
      <c r="F72" s="91">
        <f t="shared" si="2"/>
        <v>0</v>
      </c>
      <c r="G72" s="136">
        <f t="shared" si="3"/>
        <v>0</v>
      </c>
    </row>
    <row r="73" spans="2:7" x14ac:dyDescent="0.25">
      <c r="B73" s="82" t="s">
        <v>284</v>
      </c>
      <c r="C73" s="83" t="s">
        <v>285</v>
      </c>
      <c r="D73" s="90"/>
      <c r="E73" s="90"/>
      <c r="F73" s="91">
        <f t="shared" si="2"/>
        <v>0</v>
      </c>
      <c r="G73" s="136">
        <f t="shared" si="3"/>
        <v>0</v>
      </c>
    </row>
    <row r="74" spans="2:7" x14ac:dyDescent="0.25">
      <c r="B74" s="82" t="s">
        <v>286</v>
      </c>
      <c r="C74" s="83" t="s">
        <v>287</v>
      </c>
      <c r="D74" s="90"/>
      <c r="E74" s="90"/>
      <c r="F74" s="91">
        <f t="shared" si="2"/>
        <v>0</v>
      </c>
      <c r="G74" s="136">
        <f t="shared" si="3"/>
        <v>0</v>
      </c>
    </row>
    <row r="75" spans="2:7" x14ac:dyDescent="0.25">
      <c r="B75" s="82" t="s">
        <v>288</v>
      </c>
      <c r="C75" s="83" t="s">
        <v>289</v>
      </c>
      <c r="D75" s="90"/>
      <c r="E75" s="90"/>
      <c r="F75" s="91">
        <f t="shared" si="2"/>
        <v>0</v>
      </c>
      <c r="G75" s="136">
        <f t="shared" si="3"/>
        <v>0</v>
      </c>
    </row>
    <row r="76" spans="2:7" x14ac:dyDescent="0.25">
      <c r="B76" s="82" t="s">
        <v>290</v>
      </c>
      <c r="C76" s="83" t="s">
        <v>291</v>
      </c>
      <c r="D76" s="90"/>
      <c r="E76" s="90"/>
      <c r="F76" s="91">
        <f t="shared" si="2"/>
        <v>0</v>
      </c>
      <c r="G76" s="136">
        <f t="shared" si="3"/>
        <v>0</v>
      </c>
    </row>
    <row r="77" spans="2:7" x14ac:dyDescent="0.25">
      <c r="B77" s="82" t="s">
        <v>292</v>
      </c>
      <c r="C77" s="83" t="s">
        <v>293</v>
      </c>
      <c r="D77" s="90"/>
      <c r="E77" s="90"/>
      <c r="F77" s="91">
        <f t="shared" si="2"/>
        <v>0</v>
      </c>
      <c r="G77" s="136">
        <f t="shared" si="3"/>
        <v>0</v>
      </c>
    </row>
    <row r="78" spans="2:7" x14ac:dyDescent="0.25">
      <c r="B78" s="82" t="s">
        <v>294</v>
      </c>
      <c r="C78" s="83" t="s">
        <v>295</v>
      </c>
      <c r="D78" s="90"/>
      <c r="E78" s="90"/>
      <c r="F78" s="91">
        <f t="shared" si="2"/>
        <v>0</v>
      </c>
      <c r="G78" s="136">
        <f t="shared" si="3"/>
        <v>0</v>
      </c>
    </row>
    <row r="79" spans="2:7" x14ac:dyDescent="0.25">
      <c r="B79" s="82" t="s">
        <v>296</v>
      </c>
      <c r="C79" s="83" t="s">
        <v>297</v>
      </c>
      <c r="D79" s="90"/>
      <c r="E79" s="90"/>
      <c r="F79" s="91">
        <f t="shared" si="2"/>
        <v>0</v>
      </c>
      <c r="G79" s="136">
        <f t="shared" si="3"/>
        <v>0</v>
      </c>
    </row>
    <row r="80" spans="2:7" x14ac:dyDescent="0.25">
      <c r="B80" s="82" t="s">
        <v>298</v>
      </c>
      <c r="C80" s="83" t="s">
        <v>299</v>
      </c>
      <c r="D80" s="90"/>
      <c r="E80" s="90"/>
      <c r="F80" s="91">
        <f t="shared" si="2"/>
        <v>0</v>
      </c>
      <c r="G80" s="136">
        <f t="shared" si="3"/>
        <v>0</v>
      </c>
    </row>
    <row r="81" spans="2:7" x14ac:dyDescent="0.25">
      <c r="B81" s="82" t="s">
        <v>300</v>
      </c>
      <c r="C81" s="83" t="s">
        <v>301</v>
      </c>
      <c r="D81" s="90"/>
      <c r="E81" s="90"/>
      <c r="F81" s="91">
        <f t="shared" si="2"/>
        <v>0</v>
      </c>
      <c r="G81" s="136">
        <f t="shared" si="3"/>
        <v>0</v>
      </c>
    </row>
    <row r="82" spans="2:7" x14ac:dyDescent="0.25">
      <c r="B82" s="82" t="s">
        <v>302</v>
      </c>
      <c r="C82" s="83" t="s">
        <v>303</v>
      </c>
      <c r="D82" s="90"/>
      <c r="E82" s="90"/>
      <c r="F82" s="91">
        <f t="shared" si="2"/>
        <v>0</v>
      </c>
      <c r="G82" s="136">
        <f t="shared" si="3"/>
        <v>0</v>
      </c>
    </row>
    <row r="83" spans="2:7" x14ac:dyDescent="0.25">
      <c r="B83" s="82" t="s">
        <v>304</v>
      </c>
      <c r="C83" s="83" t="s">
        <v>305</v>
      </c>
      <c r="D83" s="90"/>
      <c r="E83" s="90"/>
      <c r="F83" s="91">
        <f t="shared" si="2"/>
        <v>0</v>
      </c>
      <c r="G83" s="136">
        <f t="shared" si="3"/>
        <v>0</v>
      </c>
    </row>
    <row r="84" spans="2:7" x14ac:dyDescent="0.25">
      <c r="B84" s="82" t="s">
        <v>306</v>
      </c>
      <c r="C84" s="83" t="s">
        <v>307</v>
      </c>
      <c r="D84" s="90"/>
      <c r="E84" s="90"/>
      <c r="F84" s="91">
        <f t="shared" si="2"/>
        <v>0</v>
      </c>
      <c r="G84" s="136">
        <f t="shared" si="3"/>
        <v>0</v>
      </c>
    </row>
    <row r="85" spans="2:7" x14ac:dyDescent="0.25">
      <c r="B85" s="82" t="s">
        <v>308</v>
      </c>
      <c r="C85" s="83" t="s">
        <v>309</v>
      </c>
      <c r="D85" s="90"/>
      <c r="E85" s="90"/>
      <c r="F85" s="91">
        <f t="shared" si="2"/>
        <v>0</v>
      </c>
      <c r="G85" s="136">
        <f t="shared" si="3"/>
        <v>0</v>
      </c>
    </row>
    <row r="86" spans="2:7" x14ac:dyDescent="0.25">
      <c r="B86" s="82" t="s">
        <v>310</v>
      </c>
      <c r="C86" s="83" t="s">
        <v>311</v>
      </c>
      <c r="D86" s="90"/>
      <c r="E86" s="90"/>
      <c r="F86" s="91">
        <f t="shared" si="2"/>
        <v>0</v>
      </c>
      <c r="G86" s="136">
        <f t="shared" si="3"/>
        <v>0</v>
      </c>
    </row>
    <row r="87" spans="2:7" x14ac:dyDescent="0.25">
      <c r="B87" s="82" t="s">
        <v>312</v>
      </c>
      <c r="C87" s="83" t="s">
        <v>313</v>
      </c>
      <c r="D87" s="90"/>
      <c r="E87" s="90"/>
      <c r="F87" s="91">
        <f t="shared" si="2"/>
        <v>0</v>
      </c>
      <c r="G87" s="136">
        <f t="shared" si="3"/>
        <v>0</v>
      </c>
    </row>
    <row r="88" spans="2:7" x14ac:dyDescent="0.25">
      <c r="B88" s="82" t="s">
        <v>314</v>
      </c>
      <c r="C88" s="83" t="s">
        <v>315</v>
      </c>
      <c r="D88" s="90"/>
      <c r="E88" s="90"/>
      <c r="F88" s="91">
        <f t="shared" si="2"/>
        <v>0</v>
      </c>
      <c r="G88" s="136">
        <f t="shared" si="3"/>
        <v>0</v>
      </c>
    </row>
    <row r="89" spans="2:7" x14ac:dyDescent="0.25">
      <c r="B89" s="82" t="s">
        <v>316</v>
      </c>
      <c r="C89" s="83" t="s">
        <v>317</v>
      </c>
      <c r="D89" s="90"/>
      <c r="E89" s="90"/>
      <c r="F89" s="91">
        <f t="shared" si="2"/>
        <v>0</v>
      </c>
      <c r="G89" s="136">
        <f t="shared" si="3"/>
        <v>0</v>
      </c>
    </row>
    <row r="90" spans="2:7" x14ac:dyDescent="0.25">
      <c r="B90" s="82" t="s">
        <v>318</v>
      </c>
      <c r="C90" s="83" t="s">
        <v>319</v>
      </c>
      <c r="D90" s="90"/>
      <c r="E90" s="90"/>
      <c r="F90" s="91">
        <f t="shared" si="2"/>
        <v>0</v>
      </c>
      <c r="G90" s="136">
        <f t="shared" si="3"/>
        <v>0</v>
      </c>
    </row>
    <row r="91" spans="2:7" x14ac:dyDescent="0.25">
      <c r="B91" s="82" t="s">
        <v>320</v>
      </c>
      <c r="C91" s="83" t="s">
        <v>321</v>
      </c>
      <c r="D91" s="90"/>
      <c r="E91" s="90"/>
      <c r="F91" s="91">
        <f t="shared" si="2"/>
        <v>0</v>
      </c>
      <c r="G91" s="136">
        <f t="shared" si="3"/>
        <v>0</v>
      </c>
    </row>
    <row r="92" spans="2:7" x14ac:dyDescent="0.25">
      <c r="B92" s="82" t="s">
        <v>322</v>
      </c>
      <c r="C92" s="83" t="s">
        <v>323</v>
      </c>
      <c r="D92" s="90"/>
      <c r="E92" s="90"/>
      <c r="F92" s="91">
        <f t="shared" si="2"/>
        <v>0</v>
      </c>
      <c r="G92" s="136">
        <f t="shared" si="3"/>
        <v>0</v>
      </c>
    </row>
    <row r="93" spans="2:7" x14ac:dyDescent="0.25">
      <c r="B93" s="82" t="s">
        <v>324</v>
      </c>
      <c r="C93" s="83" t="s">
        <v>325</v>
      </c>
      <c r="D93" s="90"/>
      <c r="E93" s="90"/>
      <c r="F93" s="91">
        <f t="shared" si="2"/>
        <v>0</v>
      </c>
      <c r="G93" s="136">
        <f t="shared" si="3"/>
        <v>0</v>
      </c>
    </row>
    <row r="94" spans="2:7" x14ac:dyDescent="0.25">
      <c r="B94" s="82" t="s">
        <v>326</v>
      </c>
      <c r="C94" s="83" t="s">
        <v>327</v>
      </c>
      <c r="D94" s="90"/>
      <c r="E94" s="90"/>
      <c r="F94" s="91">
        <f t="shared" si="2"/>
        <v>0</v>
      </c>
      <c r="G94" s="136">
        <f t="shared" si="3"/>
        <v>0</v>
      </c>
    </row>
    <row r="95" spans="2:7" x14ac:dyDescent="0.25">
      <c r="B95" s="82" t="s">
        <v>328</v>
      </c>
      <c r="C95" s="83" t="s">
        <v>329</v>
      </c>
      <c r="D95" s="90"/>
      <c r="E95" s="90"/>
      <c r="F95" s="91">
        <f t="shared" si="2"/>
        <v>0</v>
      </c>
      <c r="G95" s="136">
        <f t="shared" si="3"/>
        <v>0</v>
      </c>
    </row>
    <row r="96" spans="2:7" x14ac:dyDescent="0.25">
      <c r="B96" s="82" t="s">
        <v>330</v>
      </c>
      <c r="C96" s="83" t="s">
        <v>331</v>
      </c>
      <c r="D96" s="90"/>
      <c r="E96" s="90"/>
      <c r="F96" s="91">
        <f t="shared" si="2"/>
        <v>0</v>
      </c>
      <c r="G96" s="136">
        <f t="shared" si="3"/>
        <v>0</v>
      </c>
    </row>
    <row r="97" spans="2:7" x14ac:dyDescent="0.25">
      <c r="B97" s="82" t="s">
        <v>332</v>
      </c>
      <c r="C97" s="83" t="s">
        <v>333</v>
      </c>
      <c r="D97" s="90"/>
      <c r="E97" s="90"/>
      <c r="F97" s="91">
        <f t="shared" si="2"/>
        <v>0</v>
      </c>
      <c r="G97" s="136">
        <f t="shared" si="3"/>
        <v>0</v>
      </c>
    </row>
    <row r="98" spans="2:7" x14ac:dyDescent="0.25">
      <c r="B98" s="82" t="s">
        <v>334</v>
      </c>
      <c r="C98" s="83" t="s">
        <v>335</v>
      </c>
      <c r="D98" s="90"/>
      <c r="E98" s="90"/>
      <c r="F98" s="91">
        <f t="shared" si="2"/>
        <v>0</v>
      </c>
      <c r="G98" s="136">
        <f t="shared" si="3"/>
        <v>0</v>
      </c>
    </row>
    <row r="99" spans="2:7" x14ac:dyDescent="0.25">
      <c r="B99" s="82" t="s">
        <v>336</v>
      </c>
      <c r="C99" s="83" t="s">
        <v>337</v>
      </c>
      <c r="D99" s="90"/>
      <c r="E99" s="90"/>
      <c r="F99" s="91">
        <f t="shared" si="2"/>
        <v>0</v>
      </c>
      <c r="G99" s="136">
        <f t="shared" si="3"/>
        <v>0</v>
      </c>
    </row>
    <row r="100" spans="2:7" x14ac:dyDescent="0.25">
      <c r="B100" s="82" t="s">
        <v>338</v>
      </c>
      <c r="C100" s="83" t="s">
        <v>339</v>
      </c>
      <c r="D100" s="90"/>
      <c r="E100" s="90"/>
      <c r="F100" s="91">
        <f t="shared" si="2"/>
        <v>0</v>
      </c>
      <c r="G100" s="136">
        <f t="shared" si="3"/>
        <v>0</v>
      </c>
    </row>
    <row r="101" spans="2:7" x14ac:dyDescent="0.25">
      <c r="B101" s="82" t="s">
        <v>340</v>
      </c>
      <c r="C101" s="83" t="s">
        <v>341</v>
      </c>
      <c r="D101" s="90"/>
      <c r="E101" s="90"/>
      <c r="F101" s="91">
        <f t="shared" si="2"/>
        <v>0</v>
      </c>
      <c r="G101" s="136">
        <f t="shared" si="3"/>
        <v>0</v>
      </c>
    </row>
    <row r="102" spans="2:7" x14ac:dyDescent="0.25">
      <c r="B102" s="82" t="s">
        <v>342</v>
      </c>
      <c r="C102" s="83" t="s">
        <v>343</v>
      </c>
      <c r="D102" s="90"/>
      <c r="E102" s="90"/>
      <c r="F102" s="91">
        <f t="shared" si="2"/>
        <v>0</v>
      </c>
      <c r="G102" s="136">
        <f t="shared" si="3"/>
        <v>0</v>
      </c>
    </row>
    <row r="103" spans="2:7" x14ac:dyDescent="0.25">
      <c r="B103" s="82" t="s">
        <v>344</v>
      </c>
      <c r="C103" s="83" t="s">
        <v>345</v>
      </c>
      <c r="D103" s="90"/>
      <c r="E103" s="90"/>
      <c r="F103" s="91">
        <f t="shared" si="2"/>
        <v>0</v>
      </c>
      <c r="G103" s="136">
        <f t="shared" si="3"/>
        <v>0</v>
      </c>
    </row>
    <row r="104" spans="2:7" x14ac:dyDescent="0.25">
      <c r="B104" s="82" t="s">
        <v>346</v>
      </c>
      <c r="C104" s="83" t="s">
        <v>347</v>
      </c>
      <c r="D104" s="90"/>
      <c r="E104" s="90"/>
      <c r="F104" s="91">
        <f t="shared" si="2"/>
        <v>0</v>
      </c>
      <c r="G104" s="136">
        <f t="shared" si="3"/>
        <v>0</v>
      </c>
    </row>
    <row r="105" spans="2:7" x14ac:dyDescent="0.25">
      <c r="B105" s="82" t="s">
        <v>348</v>
      </c>
      <c r="C105" s="83" t="s">
        <v>349</v>
      </c>
      <c r="D105" s="90"/>
      <c r="E105" s="90"/>
      <c r="F105" s="91">
        <f t="shared" si="2"/>
        <v>0</v>
      </c>
      <c r="G105" s="136">
        <f t="shared" si="3"/>
        <v>0</v>
      </c>
    </row>
    <row r="106" spans="2:7" x14ac:dyDescent="0.25">
      <c r="B106" s="82" t="s">
        <v>350</v>
      </c>
      <c r="C106" s="83" t="s">
        <v>351</v>
      </c>
      <c r="D106" s="90"/>
      <c r="E106" s="90"/>
      <c r="F106" s="91">
        <f t="shared" si="2"/>
        <v>0</v>
      </c>
      <c r="G106" s="136">
        <f t="shared" si="3"/>
        <v>0</v>
      </c>
    </row>
    <row r="107" spans="2:7" x14ac:dyDescent="0.25">
      <c r="B107" s="82" t="s">
        <v>352</v>
      </c>
      <c r="C107" s="83" t="s">
        <v>353</v>
      </c>
      <c r="D107" s="90"/>
      <c r="E107" s="90"/>
      <c r="F107" s="91">
        <f t="shared" si="2"/>
        <v>0</v>
      </c>
      <c r="G107" s="136">
        <f t="shared" si="3"/>
        <v>0</v>
      </c>
    </row>
    <row r="108" spans="2:7" x14ac:dyDescent="0.25">
      <c r="B108" s="82" t="s">
        <v>354</v>
      </c>
      <c r="C108" s="83" t="s">
        <v>355</v>
      </c>
      <c r="D108" s="90"/>
      <c r="E108" s="90"/>
      <c r="F108" s="91">
        <f t="shared" si="2"/>
        <v>0</v>
      </c>
      <c r="G108" s="136">
        <f t="shared" si="3"/>
        <v>0</v>
      </c>
    </row>
    <row r="109" spans="2:7" x14ac:dyDescent="0.25">
      <c r="B109" s="82" t="s">
        <v>356</v>
      </c>
      <c r="C109" s="83" t="s">
        <v>357</v>
      </c>
      <c r="D109" s="90"/>
      <c r="E109" s="90"/>
      <c r="F109" s="91">
        <f t="shared" si="2"/>
        <v>0</v>
      </c>
      <c r="G109" s="136">
        <f t="shared" si="3"/>
        <v>0</v>
      </c>
    </row>
    <row r="110" spans="2:7" x14ac:dyDescent="0.25">
      <c r="B110" s="82" t="s">
        <v>358</v>
      </c>
      <c r="C110" s="83" t="s">
        <v>359</v>
      </c>
      <c r="D110" s="90"/>
      <c r="E110" s="90"/>
      <c r="F110" s="91">
        <f t="shared" si="2"/>
        <v>0</v>
      </c>
      <c r="G110" s="136">
        <f t="shared" si="3"/>
        <v>0</v>
      </c>
    </row>
    <row r="111" spans="2:7" x14ac:dyDescent="0.25">
      <c r="B111" s="82" t="s">
        <v>360</v>
      </c>
      <c r="C111" s="83" t="s">
        <v>361</v>
      </c>
      <c r="D111" s="90"/>
      <c r="E111" s="90"/>
      <c r="F111" s="91">
        <f t="shared" si="2"/>
        <v>0</v>
      </c>
      <c r="G111" s="136">
        <f t="shared" si="3"/>
        <v>0</v>
      </c>
    </row>
    <row r="112" spans="2:7" x14ac:dyDescent="0.25">
      <c r="B112" s="82" t="s">
        <v>362</v>
      </c>
      <c r="C112" s="83" t="s">
        <v>363</v>
      </c>
      <c r="D112" s="90"/>
      <c r="E112" s="90"/>
      <c r="F112" s="91">
        <f t="shared" si="2"/>
        <v>0</v>
      </c>
      <c r="G112" s="136">
        <f t="shared" si="3"/>
        <v>0</v>
      </c>
    </row>
    <row r="113" spans="2:7" x14ac:dyDescent="0.25">
      <c r="B113" s="82" t="s">
        <v>364</v>
      </c>
      <c r="C113" s="83" t="s">
        <v>365</v>
      </c>
      <c r="D113" s="90"/>
      <c r="E113" s="90"/>
      <c r="F113" s="91">
        <f t="shared" si="2"/>
        <v>0</v>
      </c>
      <c r="G113" s="136">
        <f t="shared" si="3"/>
        <v>0</v>
      </c>
    </row>
    <row r="114" spans="2:7" x14ac:dyDescent="0.25">
      <c r="B114" s="82" t="s">
        <v>366</v>
      </c>
      <c r="C114" s="83" t="s">
        <v>367</v>
      </c>
      <c r="D114" s="90"/>
      <c r="E114" s="90"/>
      <c r="F114" s="91">
        <f t="shared" si="2"/>
        <v>0</v>
      </c>
      <c r="G114" s="136">
        <f t="shared" si="3"/>
        <v>0</v>
      </c>
    </row>
    <row r="115" spans="2:7" x14ac:dyDescent="0.25">
      <c r="B115" s="82" t="s">
        <v>368</v>
      </c>
      <c r="C115" s="83" t="s">
        <v>369</v>
      </c>
      <c r="D115" s="90"/>
      <c r="E115" s="90"/>
      <c r="F115" s="91">
        <f t="shared" si="2"/>
        <v>0</v>
      </c>
      <c r="G115" s="136">
        <f t="shared" si="3"/>
        <v>0</v>
      </c>
    </row>
    <row r="116" spans="2:7" x14ac:dyDescent="0.25">
      <c r="B116" s="82" t="s">
        <v>370</v>
      </c>
      <c r="C116" s="83" t="s">
        <v>371</v>
      </c>
      <c r="D116" s="90"/>
      <c r="E116" s="90"/>
      <c r="F116" s="91">
        <f t="shared" si="2"/>
        <v>0</v>
      </c>
      <c r="G116" s="136">
        <f t="shared" si="3"/>
        <v>0</v>
      </c>
    </row>
    <row r="117" spans="2:7" x14ac:dyDescent="0.25">
      <c r="B117" s="82" t="s">
        <v>372</v>
      </c>
      <c r="C117" s="83" t="s">
        <v>373</v>
      </c>
      <c r="D117" s="90"/>
      <c r="E117" s="90"/>
      <c r="F117" s="91">
        <f t="shared" si="2"/>
        <v>0</v>
      </c>
      <c r="G117" s="136">
        <f t="shared" si="3"/>
        <v>0</v>
      </c>
    </row>
    <row r="118" spans="2:7" x14ac:dyDescent="0.25">
      <c r="B118" s="82" t="s">
        <v>374</v>
      </c>
      <c r="C118" s="83" t="s">
        <v>375</v>
      </c>
      <c r="D118" s="90"/>
      <c r="E118" s="90"/>
      <c r="F118" s="91">
        <f t="shared" si="2"/>
        <v>0</v>
      </c>
      <c r="G118" s="136">
        <f t="shared" si="3"/>
        <v>0</v>
      </c>
    </row>
    <row r="119" spans="2:7" x14ac:dyDescent="0.25">
      <c r="B119" s="82" t="s">
        <v>376</v>
      </c>
      <c r="C119" s="83" t="s">
        <v>377</v>
      </c>
      <c r="D119" s="90"/>
      <c r="E119" s="90"/>
      <c r="F119" s="91">
        <f t="shared" si="2"/>
        <v>0</v>
      </c>
      <c r="G119" s="136">
        <f t="shared" si="3"/>
        <v>0</v>
      </c>
    </row>
    <row r="120" spans="2:7" x14ac:dyDescent="0.25">
      <c r="B120" s="82" t="s">
        <v>378</v>
      </c>
      <c r="C120" s="83" t="s">
        <v>379</v>
      </c>
      <c r="D120" s="90"/>
      <c r="E120" s="90"/>
      <c r="F120" s="91">
        <f t="shared" si="2"/>
        <v>0</v>
      </c>
      <c r="G120" s="136">
        <f t="shared" si="3"/>
        <v>0</v>
      </c>
    </row>
    <row r="121" spans="2:7" x14ac:dyDescent="0.25">
      <c r="B121" s="82" t="s">
        <v>380</v>
      </c>
      <c r="C121" s="83" t="s">
        <v>381</v>
      </c>
      <c r="D121" s="90"/>
      <c r="E121" s="90"/>
      <c r="F121" s="91">
        <f t="shared" si="2"/>
        <v>0</v>
      </c>
      <c r="G121" s="136">
        <f t="shared" si="3"/>
        <v>0</v>
      </c>
    </row>
    <row r="122" spans="2:7" x14ac:dyDescent="0.25">
      <c r="B122" s="82" t="s">
        <v>382</v>
      </c>
      <c r="C122" s="83" t="s">
        <v>383</v>
      </c>
      <c r="D122" s="90"/>
      <c r="E122" s="90"/>
      <c r="F122" s="91">
        <f t="shared" si="2"/>
        <v>0</v>
      </c>
      <c r="G122" s="136">
        <f t="shared" si="3"/>
        <v>0</v>
      </c>
    </row>
    <row r="123" spans="2:7" x14ac:dyDescent="0.25">
      <c r="B123" s="82" t="s">
        <v>384</v>
      </c>
      <c r="C123" s="83" t="s">
        <v>385</v>
      </c>
      <c r="D123" s="90"/>
      <c r="E123" s="90"/>
      <c r="F123" s="91">
        <f t="shared" si="2"/>
        <v>0</v>
      </c>
      <c r="G123" s="136">
        <f t="shared" si="3"/>
        <v>0</v>
      </c>
    </row>
    <row r="124" spans="2:7" x14ac:dyDescent="0.25">
      <c r="B124" s="82" t="s">
        <v>386</v>
      </c>
      <c r="C124" s="83" t="s">
        <v>387</v>
      </c>
      <c r="D124" s="90"/>
      <c r="E124" s="90"/>
      <c r="F124" s="91">
        <f t="shared" si="2"/>
        <v>0</v>
      </c>
      <c r="G124" s="136">
        <f t="shared" si="3"/>
        <v>0</v>
      </c>
    </row>
    <row r="125" spans="2:7" x14ac:dyDescent="0.25">
      <c r="B125" s="82" t="s">
        <v>388</v>
      </c>
      <c r="C125" s="83" t="s">
        <v>389</v>
      </c>
      <c r="D125" s="90"/>
      <c r="E125" s="90"/>
      <c r="F125" s="91">
        <f t="shared" si="2"/>
        <v>0</v>
      </c>
      <c r="G125" s="136">
        <f t="shared" si="3"/>
        <v>0</v>
      </c>
    </row>
    <row r="126" spans="2:7" x14ac:dyDescent="0.25">
      <c r="B126" s="82" t="s">
        <v>390</v>
      </c>
      <c r="C126" s="83" t="s">
        <v>391</v>
      </c>
      <c r="D126" s="90"/>
      <c r="E126" s="90"/>
      <c r="F126" s="91">
        <f t="shared" si="2"/>
        <v>0</v>
      </c>
      <c r="G126" s="136">
        <f t="shared" si="3"/>
        <v>0</v>
      </c>
    </row>
    <row r="127" spans="2:7" x14ac:dyDescent="0.25">
      <c r="B127" s="82" t="s">
        <v>392</v>
      </c>
      <c r="C127" s="83" t="s">
        <v>393</v>
      </c>
      <c r="D127" s="90"/>
      <c r="E127" s="90"/>
      <c r="F127" s="91">
        <f t="shared" si="2"/>
        <v>0</v>
      </c>
      <c r="G127" s="136">
        <f t="shared" si="3"/>
        <v>0</v>
      </c>
    </row>
    <row r="128" spans="2:7" x14ac:dyDescent="0.25">
      <c r="B128" s="82" t="s">
        <v>394</v>
      </c>
      <c r="C128" s="83" t="s">
        <v>395</v>
      </c>
      <c r="D128" s="90"/>
      <c r="E128" s="90"/>
      <c r="F128" s="91">
        <f t="shared" si="2"/>
        <v>0</v>
      </c>
      <c r="G128" s="136">
        <f t="shared" si="3"/>
        <v>0</v>
      </c>
    </row>
    <row r="129" spans="2:7" x14ac:dyDescent="0.25">
      <c r="B129" s="82" t="s">
        <v>396</v>
      </c>
      <c r="C129" s="83" t="s">
        <v>397</v>
      </c>
      <c r="D129" s="90"/>
      <c r="E129" s="90"/>
      <c r="F129" s="91">
        <f t="shared" si="2"/>
        <v>0</v>
      </c>
      <c r="G129" s="136">
        <f t="shared" si="3"/>
        <v>0</v>
      </c>
    </row>
    <row r="130" spans="2:7" x14ac:dyDescent="0.25">
      <c r="B130" s="82" t="s">
        <v>398</v>
      </c>
      <c r="C130" s="83" t="s">
        <v>399</v>
      </c>
      <c r="D130" s="90"/>
      <c r="E130" s="90"/>
      <c r="F130" s="91">
        <f t="shared" si="2"/>
        <v>0</v>
      </c>
      <c r="G130" s="136">
        <f t="shared" si="3"/>
        <v>0</v>
      </c>
    </row>
    <row r="131" spans="2:7" x14ac:dyDescent="0.25">
      <c r="B131" s="82" t="s">
        <v>400</v>
      </c>
      <c r="C131" s="83" t="s">
        <v>401</v>
      </c>
      <c r="D131" s="90"/>
      <c r="E131" s="90"/>
      <c r="F131" s="91">
        <f t="shared" si="2"/>
        <v>0</v>
      </c>
      <c r="G131" s="136">
        <f t="shared" si="3"/>
        <v>0</v>
      </c>
    </row>
    <row r="132" spans="2:7" x14ac:dyDescent="0.25">
      <c r="B132" s="82" t="s">
        <v>402</v>
      </c>
      <c r="C132" s="83" t="s">
        <v>313</v>
      </c>
      <c r="D132" s="90"/>
      <c r="E132" s="90"/>
      <c r="F132" s="91"/>
      <c r="G132" s="136"/>
    </row>
    <row r="133" spans="2:7" x14ac:dyDescent="0.25">
      <c r="B133" s="82" t="s">
        <v>403</v>
      </c>
      <c r="C133" s="83" t="s">
        <v>315</v>
      </c>
      <c r="D133" s="90"/>
      <c r="E133" s="90"/>
      <c r="F133" s="91">
        <f t="shared" ref="F133:F186" si="4">E133-D133</f>
        <v>0</v>
      </c>
      <c r="G133" s="136">
        <f t="shared" ref="G133:G186" si="5">IFERROR(D133*100/E133,0)</f>
        <v>0</v>
      </c>
    </row>
    <row r="134" spans="2:7" x14ac:dyDescent="0.25">
      <c r="B134" s="82" t="s">
        <v>404</v>
      </c>
      <c r="C134" s="83" t="s">
        <v>317</v>
      </c>
      <c r="D134" s="90"/>
      <c r="E134" s="90"/>
      <c r="F134" s="91">
        <f t="shared" si="4"/>
        <v>0</v>
      </c>
      <c r="G134" s="136">
        <f t="shared" si="5"/>
        <v>0</v>
      </c>
    </row>
    <row r="135" spans="2:7" x14ac:dyDescent="0.25">
      <c r="B135" s="82" t="s">
        <v>405</v>
      </c>
      <c r="C135" s="83" t="s">
        <v>406</v>
      </c>
      <c r="D135" s="90"/>
      <c r="E135" s="90"/>
      <c r="F135" s="91">
        <f t="shared" si="4"/>
        <v>0</v>
      </c>
      <c r="G135" s="136">
        <f t="shared" si="5"/>
        <v>0</v>
      </c>
    </row>
    <row r="136" spans="2:7" x14ac:dyDescent="0.25">
      <c r="B136" s="82" t="s">
        <v>407</v>
      </c>
      <c r="C136" s="83" t="s">
        <v>321</v>
      </c>
      <c r="D136" s="90"/>
      <c r="E136" s="90"/>
      <c r="F136" s="91">
        <f t="shared" si="4"/>
        <v>0</v>
      </c>
      <c r="G136" s="136">
        <f t="shared" si="5"/>
        <v>0</v>
      </c>
    </row>
    <row r="137" spans="2:7" x14ac:dyDescent="0.25">
      <c r="B137" s="82" t="s">
        <v>408</v>
      </c>
      <c r="C137" s="83" t="s">
        <v>323</v>
      </c>
      <c r="D137" s="90"/>
      <c r="E137" s="90"/>
      <c r="F137" s="91">
        <f t="shared" si="4"/>
        <v>0</v>
      </c>
      <c r="G137" s="136">
        <f t="shared" si="5"/>
        <v>0</v>
      </c>
    </row>
    <row r="138" spans="2:7" x14ac:dyDescent="0.25">
      <c r="B138" s="82" t="s">
        <v>409</v>
      </c>
      <c r="C138" s="83" t="s">
        <v>295</v>
      </c>
      <c r="D138" s="90"/>
      <c r="E138" s="90"/>
      <c r="F138" s="91">
        <f t="shared" si="4"/>
        <v>0</v>
      </c>
      <c r="G138" s="136">
        <f t="shared" si="5"/>
        <v>0</v>
      </c>
    </row>
    <row r="139" spans="2:7" x14ac:dyDescent="0.25">
      <c r="B139" s="82" t="s">
        <v>410</v>
      </c>
      <c r="C139" s="83" t="s">
        <v>325</v>
      </c>
      <c r="D139" s="90"/>
      <c r="E139" s="90"/>
      <c r="F139" s="91">
        <f t="shared" si="4"/>
        <v>0</v>
      </c>
      <c r="G139" s="136">
        <f t="shared" si="5"/>
        <v>0</v>
      </c>
    </row>
    <row r="140" spans="2:7" x14ac:dyDescent="0.25">
      <c r="B140" s="82" t="s">
        <v>411</v>
      </c>
      <c r="C140" s="83" t="s">
        <v>327</v>
      </c>
      <c r="D140" s="90"/>
      <c r="E140" s="90"/>
      <c r="F140" s="91">
        <f t="shared" si="4"/>
        <v>0</v>
      </c>
      <c r="G140" s="136">
        <f t="shared" si="5"/>
        <v>0</v>
      </c>
    </row>
    <row r="141" spans="2:7" x14ac:dyDescent="0.25">
      <c r="B141" s="82" t="s">
        <v>412</v>
      </c>
      <c r="C141" s="83" t="s">
        <v>329</v>
      </c>
      <c r="D141" s="90"/>
      <c r="E141" s="90"/>
      <c r="F141" s="91">
        <f t="shared" si="4"/>
        <v>0</v>
      </c>
      <c r="G141" s="136">
        <f t="shared" si="5"/>
        <v>0</v>
      </c>
    </row>
    <row r="142" spans="2:7" x14ac:dyDescent="0.25">
      <c r="B142" s="82" t="s">
        <v>413</v>
      </c>
      <c r="C142" s="83" t="s">
        <v>331</v>
      </c>
      <c r="D142" s="90"/>
      <c r="E142" s="90"/>
      <c r="F142" s="91">
        <f t="shared" si="4"/>
        <v>0</v>
      </c>
      <c r="G142" s="136">
        <f t="shared" si="5"/>
        <v>0</v>
      </c>
    </row>
    <row r="143" spans="2:7" x14ac:dyDescent="0.25">
      <c r="B143" s="82" t="s">
        <v>414</v>
      </c>
      <c r="C143" s="83" t="s">
        <v>333</v>
      </c>
      <c r="D143" s="90"/>
      <c r="E143" s="90"/>
      <c r="F143" s="91">
        <f t="shared" si="4"/>
        <v>0</v>
      </c>
      <c r="G143" s="136">
        <f t="shared" si="5"/>
        <v>0</v>
      </c>
    </row>
    <row r="144" spans="2:7" x14ac:dyDescent="0.25">
      <c r="B144" s="82" t="s">
        <v>415</v>
      </c>
      <c r="C144" s="83" t="s">
        <v>335</v>
      </c>
      <c r="D144" s="90"/>
      <c r="E144" s="90"/>
      <c r="F144" s="91">
        <f t="shared" si="4"/>
        <v>0</v>
      </c>
      <c r="G144" s="136">
        <f t="shared" si="5"/>
        <v>0</v>
      </c>
    </row>
    <row r="145" spans="2:7" x14ac:dyDescent="0.25">
      <c r="B145" s="82" t="s">
        <v>416</v>
      </c>
      <c r="C145" s="83" t="s">
        <v>337</v>
      </c>
      <c r="D145" s="90"/>
      <c r="E145" s="90"/>
      <c r="F145" s="91">
        <f t="shared" si="4"/>
        <v>0</v>
      </c>
      <c r="G145" s="136">
        <f t="shared" si="5"/>
        <v>0</v>
      </c>
    </row>
    <row r="146" spans="2:7" x14ac:dyDescent="0.25">
      <c r="B146" s="82" t="s">
        <v>417</v>
      </c>
      <c r="C146" s="83" t="s">
        <v>339</v>
      </c>
      <c r="D146" s="90"/>
      <c r="E146" s="90"/>
      <c r="F146" s="91">
        <f t="shared" si="4"/>
        <v>0</v>
      </c>
      <c r="G146" s="136">
        <f t="shared" si="5"/>
        <v>0</v>
      </c>
    </row>
    <row r="147" spans="2:7" x14ac:dyDescent="0.25">
      <c r="B147" s="82" t="s">
        <v>418</v>
      </c>
      <c r="C147" s="83" t="s">
        <v>341</v>
      </c>
      <c r="D147" s="90"/>
      <c r="E147" s="90"/>
      <c r="F147" s="91">
        <f t="shared" si="4"/>
        <v>0</v>
      </c>
      <c r="G147" s="136">
        <f t="shared" si="5"/>
        <v>0</v>
      </c>
    </row>
    <row r="148" spans="2:7" x14ac:dyDescent="0.25">
      <c r="B148" s="82" t="s">
        <v>419</v>
      </c>
      <c r="C148" s="83" t="s">
        <v>343</v>
      </c>
      <c r="D148" s="90"/>
      <c r="E148" s="90"/>
      <c r="F148" s="91">
        <f t="shared" si="4"/>
        <v>0</v>
      </c>
      <c r="G148" s="136">
        <f t="shared" si="5"/>
        <v>0</v>
      </c>
    </row>
    <row r="149" spans="2:7" x14ac:dyDescent="0.25">
      <c r="B149" s="82" t="s">
        <v>420</v>
      </c>
      <c r="C149" s="83" t="s">
        <v>345</v>
      </c>
      <c r="D149" s="90"/>
      <c r="E149" s="90"/>
      <c r="F149" s="91">
        <f t="shared" si="4"/>
        <v>0</v>
      </c>
      <c r="G149" s="136">
        <f t="shared" si="5"/>
        <v>0</v>
      </c>
    </row>
    <row r="150" spans="2:7" x14ac:dyDescent="0.25">
      <c r="B150" s="82" t="s">
        <v>421</v>
      </c>
      <c r="C150" s="83" t="s">
        <v>347</v>
      </c>
      <c r="D150" s="90"/>
      <c r="E150" s="90"/>
      <c r="F150" s="91">
        <f t="shared" si="4"/>
        <v>0</v>
      </c>
      <c r="G150" s="136">
        <f t="shared" si="5"/>
        <v>0</v>
      </c>
    </row>
    <row r="151" spans="2:7" x14ac:dyDescent="0.25">
      <c r="B151" s="82" t="s">
        <v>422</v>
      </c>
      <c r="C151" s="83" t="s">
        <v>349</v>
      </c>
      <c r="D151" s="90"/>
      <c r="E151" s="90"/>
      <c r="F151" s="91">
        <f t="shared" si="4"/>
        <v>0</v>
      </c>
      <c r="G151" s="136">
        <f t="shared" si="5"/>
        <v>0</v>
      </c>
    </row>
    <row r="152" spans="2:7" x14ac:dyDescent="0.25">
      <c r="B152" s="82" t="s">
        <v>423</v>
      </c>
      <c r="C152" s="83" t="s">
        <v>351</v>
      </c>
      <c r="D152" s="90"/>
      <c r="E152" s="90"/>
      <c r="F152" s="91">
        <f t="shared" si="4"/>
        <v>0</v>
      </c>
      <c r="G152" s="136">
        <f t="shared" si="5"/>
        <v>0</v>
      </c>
    </row>
    <row r="153" spans="2:7" x14ac:dyDescent="0.25">
      <c r="B153" s="82" t="s">
        <v>424</v>
      </c>
      <c r="C153" s="83" t="s">
        <v>425</v>
      </c>
      <c r="D153" s="90"/>
      <c r="E153" s="90"/>
      <c r="F153" s="91">
        <f t="shared" si="4"/>
        <v>0</v>
      </c>
      <c r="G153" s="136">
        <f t="shared" si="5"/>
        <v>0</v>
      </c>
    </row>
    <row r="154" spans="2:7" x14ac:dyDescent="0.25">
      <c r="B154" s="82" t="s">
        <v>426</v>
      </c>
      <c r="C154" s="83" t="s">
        <v>355</v>
      </c>
      <c r="D154" s="90"/>
      <c r="E154" s="90"/>
      <c r="F154" s="91">
        <f t="shared" si="4"/>
        <v>0</v>
      </c>
      <c r="G154" s="136">
        <f t="shared" si="5"/>
        <v>0</v>
      </c>
    </row>
    <row r="155" spans="2:7" x14ac:dyDescent="0.25">
      <c r="B155" s="82" t="s">
        <v>427</v>
      </c>
      <c r="C155" s="83" t="s">
        <v>357</v>
      </c>
      <c r="D155" s="90"/>
      <c r="E155" s="90"/>
      <c r="F155" s="91">
        <f t="shared" si="4"/>
        <v>0</v>
      </c>
      <c r="G155" s="136">
        <f t="shared" si="5"/>
        <v>0</v>
      </c>
    </row>
    <row r="156" spans="2:7" x14ac:dyDescent="0.25">
      <c r="B156" s="82" t="s">
        <v>428</v>
      </c>
      <c r="C156" s="83" t="s">
        <v>359</v>
      </c>
      <c r="D156" s="90"/>
      <c r="E156" s="90"/>
      <c r="F156" s="91">
        <f t="shared" si="4"/>
        <v>0</v>
      </c>
      <c r="G156" s="136">
        <f t="shared" si="5"/>
        <v>0</v>
      </c>
    </row>
    <row r="157" spans="2:7" x14ac:dyDescent="0.25">
      <c r="B157" s="82" t="s">
        <v>429</v>
      </c>
      <c r="C157" s="83" t="s">
        <v>361</v>
      </c>
      <c r="D157" s="90"/>
      <c r="E157" s="90"/>
      <c r="F157" s="91">
        <f t="shared" si="4"/>
        <v>0</v>
      </c>
      <c r="G157" s="136">
        <f t="shared" si="5"/>
        <v>0</v>
      </c>
    </row>
    <row r="158" spans="2:7" x14ac:dyDescent="0.25">
      <c r="B158" s="82" t="s">
        <v>430</v>
      </c>
      <c r="C158" s="83" t="s">
        <v>363</v>
      </c>
      <c r="D158" s="90"/>
      <c r="E158" s="90"/>
      <c r="F158" s="91">
        <f t="shared" si="4"/>
        <v>0</v>
      </c>
      <c r="G158" s="136">
        <f t="shared" si="5"/>
        <v>0</v>
      </c>
    </row>
    <row r="159" spans="2:7" x14ac:dyDescent="0.25">
      <c r="B159" s="82" t="s">
        <v>431</v>
      </c>
      <c r="C159" s="83" t="s">
        <v>365</v>
      </c>
      <c r="D159" s="90"/>
      <c r="E159" s="90"/>
      <c r="F159" s="91">
        <f t="shared" si="4"/>
        <v>0</v>
      </c>
      <c r="G159" s="136">
        <f t="shared" si="5"/>
        <v>0</v>
      </c>
    </row>
    <row r="160" spans="2:7" x14ac:dyDescent="0.25">
      <c r="B160" s="82" t="s">
        <v>432</v>
      </c>
      <c r="C160" s="83" t="s">
        <v>367</v>
      </c>
      <c r="D160" s="90"/>
      <c r="E160" s="90"/>
      <c r="F160" s="91">
        <f t="shared" si="4"/>
        <v>0</v>
      </c>
      <c r="G160" s="136">
        <f t="shared" si="5"/>
        <v>0</v>
      </c>
    </row>
    <row r="161" spans="2:7" x14ac:dyDescent="0.25">
      <c r="B161" s="82" t="s">
        <v>433</v>
      </c>
      <c r="C161" s="83" t="s">
        <v>434</v>
      </c>
      <c r="D161" s="90"/>
      <c r="E161" s="90"/>
      <c r="F161" s="91">
        <f t="shared" si="4"/>
        <v>0</v>
      </c>
      <c r="G161" s="136">
        <f t="shared" si="5"/>
        <v>0</v>
      </c>
    </row>
    <row r="162" spans="2:7" x14ac:dyDescent="0.25">
      <c r="B162" s="82" t="s">
        <v>435</v>
      </c>
      <c r="C162" s="83" t="s">
        <v>401</v>
      </c>
      <c r="D162" s="90"/>
      <c r="E162" s="90"/>
      <c r="F162" s="91">
        <f t="shared" si="4"/>
        <v>0</v>
      </c>
      <c r="G162" s="136">
        <f t="shared" si="5"/>
        <v>0</v>
      </c>
    </row>
    <row r="163" spans="2:7" x14ac:dyDescent="0.25">
      <c r="B163" s="82" t="s">
        <v>436</v>
      </c>
      <c r="C163" s="83" t="s">
        <v>313</v>
      </c>
      <c r="D163" s="90"/>
      <c r="E163" s="90"/>
      <c r="F163" s="91">
        <f t="shared" si="4"/>
        <v>0</v>
      </c>
      <c r="G163" s="136">
        <f t="shared" si="5"/>
        <v>0</v>
      </c>
    </row>
    <row r="164" spans="2:7" x14ac:dyDescent="0.25">
      <c r="B164" s="82" t="s">
        <v>437</v>
      </c>
      <c r="C164" s="83" t="s">
        <v>315</v>
      </c>
      <c r="D164" s="90"/>
      <c r="E164" s="90"/>
      <c r="F164" s="91">
        <f t="shared" si="4"/>
        <v>0</v>
      </c>
      <c r="G164" s="136">
        <f t="shared" si="5"/>
        <v>0</v>
      </c>
    </row>
    <row r="165" spans="2:7" x14ac:dyDescent="0.25">
      <c r="B165" s="82" t="s">
        <v>438</v>
      </c>
      <c r="C165" s="83" t="s">
        <v>317</v>
      </c>
      <c r="D165" s="90"/>
      <c r="E165" s="90"/>
      <c r="F165" s="91">
        <f t="shared" si="4"/>
        <v>0</v>
      </c>
      <c r="G165" s="136">
        <f t="shared" si="5"/>
        <v>0</v>
      </c>
    </row>
    <row r="166" spans="2:7" x14ac:dyDescent="0.25">
      <c r="B166" s="82" t="s">
        <v>439</v>
      </c>
      <c r="C166" s="83" t="s">
        <v>406</v>
      </c>
      <c r="D166" s="90"/>
      <c r="E166" s="90"/>
      <c r="F166" s="91">
        <f t="shared" si="4"/>
        <v>0</v>
      </c>
      <c r="G166" s="136">
        <f t="shared" si="5"/>
        <v>0</v>
      </c>
    </row>
    <row r="167" spans="2:7" x14ac:dyDescent="0.25">
      <c r="B167" s="82" t="s">
        <v>440</v>
      </c>
      <c r="C167" s="83" t="s">
        <v>321</v>
      </c>
      <c r="D167" s="90"/>
      <c r="E167" s="90"/>
      <c r="F167" s="91">
        <f t="shared" si="4"/>
        <v>0</v>
      </c>
      <c r="G167" s="136">
        <f t="shared" si="5"/>
        <v>0</v>
      </c>
    </row>
    <row r="168" spans="2:7" x14ac:dyDescent="0.25">
      <c r="B168" s="82" t="s">
        <v>441</v>
      </c>
      <c r="C168" s="83" t="s">
        <v>323</v>
      </c>
      <c r="D168" s="90"/>
      <c r="E168" s="90"/>
      <c r="F168" s="91">
        <f t="shared" si="4"/>
        <v>0</v>
      </c>
      <c r="G168" s="136">
        <f t="shared" si="5"/>
        <v>0</v>
      </c>
    </row>
    <row r="169" spans="2:7" x14ac:dyDescent="0.25">
      <c r="B169" s="82" t="s">
        <v>442</v>
      </c>
      <c r="C169" s="83" t="s">
        <v>295</v>
      </c>
      <c r="D169" s="90"/>
      <c r="E169" s="90"/>
      <c r="F169" s="91">
        <f t="shared" si="4"/>
        <v>0</v>
      </c>
      <c r="G169" s="136">
        <f t="shared" si="5"/>
        <v>0</v>
      </c>
    </row>
    <row r="170" spans="2:7" x14ac:dyDescent="0.25">
      <c r="B170" s="82" t="s">
        <v>443</v>
      </c>
      <c r="C170" s="83" t="s">
        <v>444</v>
      </c>
      <c r="D170" s="90"/>
      <c r="E170" s="90"/>
      <c r="F170" s="91">
        <f t="shared" si="4"/>
        <v>0</v>
      </c>
      <c r="G170" s="136">
        <f t="shared" si="5"/>
        <v>0</v>
      </c>
    </row>
    <row r="171" spans="2:7" x14ac:dyDescent="0.25">
      <c r="B171" s="82" t="s">
        <v>445</v>
      </c>
      <c r="C171" s="83" t="s">
        <v>446</v>
      </c>
      <c r="D171" s="90"/>
      <c r="E171" s="90"/>
      <c r="F171" s="91">
        <f t="shared" si="4"/>
        <v>0</v>
      </c>
      <c r="G171" s="136">
        <f t="shared" si="5"/>
        <v>0</v>
      </c>
    </row>
    <row r="172" spans="2:7" x14ac:dyDescent="0.25">
      <c r="B172" s="82" t="s">
        <v>447</v>
      </c>
      <c r="C172" s="83" t="s">
        <v>448</v>
      </c>
      <c r="D172" s="90"/>
      <c r="E172" s="90"/>
      <c r="F172" s="91">
        <f t="shared" si="4"/>
        <v>0</v>
      </c>
      <c r="G172" s="136">
        <f t="shared" si="5"/>
        <v>0</v>
      </c>
    </row>
    <row r="173" spans="2:7" x14ac:dyDescent="0.25">
      <c r="B173" s="82" t="s">
        <v>449</v>
      </c>
      <c r="C173" s="83" t="s">
        <v>450</v>
      </c>
      <c r="D173" s="90"/>
      <c r="E173" s="90"/>
      <c r="F173" s="91">
        <f t="shared" si="4"/>
        <v>0</v>
      </c>
      <c r="G173" s="136">
        <f t="shared" si="5"/>
        <v>0</v>
      </c>
    </row>
    <row r="174" spans="2:7" x14ac:dyDescent="0.25">
      <c r="B174" s="82" t="s">
        <v>451</v>
      </c>
      <c r="C174" s="83" t="s">
        <v>452</v>
      </c>
      <c r="D174" s="90"/>
      <c r="E174" s="90"/>
      <c r="F174" s="91">
        <f t="shared" si="4"/>
        <v>0</v>
      </c>
      <c r="G174" s="136">
        <f t="shared" si="5"/>
        <v>0</v>
      </c>
    </row>
    <row r="175" spans="2:7" x14ac:dyDescent="0.25">
      <c r="B175" s="82" t="s">
        <v>453</v>
      </c>
      <c r="C175" s="83" t="s">
        <v>454</v>
      </c>
      <c r="D175" s="90"/>
      <c r="E175" s="90"/>
      <c r="F175" s="91">
        <f t="shared" si="4"/>
        <v>0</v>
      </c>
      <c r="G175" s="136">
        <f t="shared" si="5"/>
        <v>0</v>
      </c>
    </row>
    <row r="176" spans="2:7" x14ac:dyDescent="0.25">
      <c r="B176" s="82" t="s">
        <v>455</v>
      </c>
      <c r="C176" s="83" t="s">
        <v>456</v>
      </c>
      <c r="D176" s="90"/>
      <c r="E176" s="90"/>
      <c r="F176" s="91">
        <f t="shared" si="4"/>
        <v>0</v>
      </c>
      <c r="G176" s="136">
        <f t="shared" si="5"/>
        <v>0</v>
      </c>
    </row>
    <row r="177" spans="2:7" x14ac:dyDescent="0.25">
      <c r="B177" s="82" t="s">
        <v>457</v>
      </c>
      <c r="C177" s="83" t="s">
        <v>363</v>
      </c>
      <c r="D177" s="90"/>
      <c r="E177" s="90"/>
      <c r="F177" s="91">
        <f t="shared" si="4"/>
        <v>0</v>
      </c>
      <c r="G177" s="136">
        <f t="shared" si="5"/>
        <v>0</v>
      </c>
    </row>
    <row r="178" spans="2:7" x14ac:dyDescent="0.25">
      <c r="B178" s="82" t="s">
        <v>458</v>
      </c>
      <c r="C178" s="83" t="s">
        <v>459</v>
      </c>
      <c r="D178" s="90"/>
      <c r="E178" s="90"/>
      <c r="F178" s="91">
        <f t="shared" si="4"/>
        <v>0</v>
      </c>
      <c r="G178" s="136">
        <f t="shared" si="5"/>
        <v>0</v>
      </c>
    </row>
    <row r="179" spans="2:7" x14ac:dyDescent="0.25">
      <c r="B179" s="82" t="s">
        <v>460</v>
      </c>
      <c r="C179" s="83" t="s">
        <v>461</v>
      </c>
      <c r="D179" s="90"/>
      <c r="E179" s="90"/>
      <c r="F179" s="91">
        <f t="shared" si="4"/>
        <v>0</v>
      </c>
      <c r="G179" s="136">
        <f t="shared" si="5"/>
        <v>0</v>
      </c>
    </row>
    <row r="180" spans="2:7" x14ac:dyDescent="0.25">
      <c r="B180" s="82" t="s">
        <v>462</v>
      </c>
      <c r="C180" s="83" t="s">
        <v>463</v>
      </c>
      <c r="D180" s="90"/>
      <c r="E180" s="90"/>
      <c r="F180" s="91">
        <f t="shared" si="4"/>
        <v>0</v>
      </c>
      <c r="G180" s="136">
        <f t="shared" si="5"/>
        <v>0</v>
      </c>
    </row>
    <row r="181" spans="2:7" x14ac:dyDescent="0.25">
      <c r="B181" s="82" t="s">
        <v>464</v>
      </c>
      <c r="C181" s="83" t="s">
        <v>261</v>
      </c>
      <c r="D181" s="90"/>
      <c r="E181" s="90"/>
      <c r="F181" s="91">
        <f t="shared" si="4"/>
        <v>0</v>
      </c>
      <c r="G181" s="136">
        <f t="shared" si="5"/>
        <v>0</v>
      </c>
    </row>
    <row r="182" spans="2:7" x14ac:dyDescent="0.25">
      <c r="B182" s="82" t="s">
        <v>465</v>
      </c>
      <c r="C182" s="83" t="s">
        <v>466</v>
      </c>
      <c r="D182" s="90"/>
      <c r="E182" s="90"/>
      <c r="F182" s="91">
        <f t="shared" si="4"/>
        <v>0</v>
      </c>
      <c r="G182" s="136">
        <f t="shared" si="5"/>
        <v>0</v>
      </c>
    </row>
    <row r="183" spans="2:7" x14ac:dyDescent="0.25">
      <c r="B183" s="82" t="s">
        <v>467</v>
      </c>
      <c r="C183" s="83" t="s">
        <v>468</v>
      </c>
      <c r="D183" s="90"/>
      <c r="E183" s="90"/>
      <c r="F183" s="91">
        <f t="shared" si="4"/>
        <v>0</v>
      </c>
      <c r="G183" s="136">
        <f t="shared" si="5"/>
        <v>0</v>
      </c>
    </row>
    <row r="184" spans="2:7" x14ac:dyDescent="0.25">
      <c r="B184" s="82" t="s">
        <v>469</v>
      </c>
      <c r="C184" s="83" t="s">
        <v>470</v>
      </c>
      <c r="D184" s="90"/>
      <c r="E184" s="90"/>
      <c r="F184" s="91">
        <f t="shared" si="4"/>
        <v>0</v>
      </c>
      <c r="G184" s="136">
        <f t="shared" si="5"/>
        <v>0</v>
      </c>
    </row>
    <row r="185" spans="2:7" x14ac:dyDescent="0.25">
      <c r="B185" s="82" t="s">
        <v>471</v>
      </c>
      <c r="C185" s="83" t="s">
        <v>472</v>
      </c>
      <c r="D185" s="90"/>
      <c r="E185" s="90"/>
      <c r="F185" s="91">
        <f t="shared" si="4"/>
        <v>0</v>
      </c>
      <c r="G185" s="136">
        <f t="shared" si="5"/>
        <v>0</v>
      </c>
    </row>
    <row r="186" spans="2:7" x14ac:dyDescent="0.25">
      <c r="B186" s="82" t="s">
        <v>473</v>
      </c>
      <c r="C186" s="83" t="s">
        <v>474</v>
      </c>
      <c r="D186" s="90"/>
      <c r="E186" s="90"/>
      <c r="F186" s="91">
        <f t="shared" si="4"/>
        <v>0</v>
      </c>
      <c r="G186" s="136">
        <f t="shared" si="5"/>
        <v>0</v>
      </c>
    </row>
    <row r="187" spans="2:7" ht="16.5" thickBot="1" x14ac:dyDescent="0.3">
      <c r="B187" s="87" t="s">
        <v>475</v>
      </c>
      <c r="C187" s="88" t="s">
        <v>476</v>
      </c>
      <c r="D187" s="93"/>
      <c r="E187" s="93"/>
      <c r="F187" s="156">
        <f t="shared" ref="F187" si="6">E187-D187</f>
        <v>0</v>
      </c>
      <c r="G187" s="137">
        <f t="shared" ref="G187" si="7">IFERROR(D187*100/E187,0)</f>
        <v>0</v>
      </c>
    </row>
    <row r="188" spans="2:7" ht="16.5" thickTop="1" x14ac:dyDescent="0.25"/>
  </sheetData>
  <sheetProtection algorithmName="SHA-512" hashValue="RkklA9FCcQJCqJXGcV9oAMxkU1cusmdWUWkPrF0Z3Kd0SrRrOZ04oDWAmDOah+oIyeq/fHrKxxOTPyoEi/a3/A==" saltValue="iU27YXnxQocYV3dUHvTyEg==" spinCount="100000" sheet="1" objects="1" scenarios="1"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3"/>
  <dimension ref="A1:G20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348" t="s">
        <v>477</v>
      </c>
      <c r="C2" s="348"/>
      <c r="D2" s="348"/>
      <c r="E2" s="348"/>
      <c r="F2" s="348"/>
      <c r="G2" s="348"/>
    </row>
    <row r="3" spans="2:7" ht="18" x14ac:dyDescent="0.25">
      <c r="B3" s="349" t="s">
        <v>478</v>
      </c>
      <c r="C3" s="350"/>
      <c r="D3" s="350"/>
      <c r="E3" s="351"/>
      <c r="F3" s="352" t="s">
        <v>111</v>
      </c>
      <c r="G3" s="353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59" t="s">
        <v>484</v>
      </c>
    </row>
    <row r="5" spans="2:7" x14ac:dyDescent="0.25">
      <c r="B5" s="58" t="s">
        <v>485</v>
      </c>
      <c r="C5" s="129"/>
      <c r="D5" s="129"/>
      <c r="E5" s="130"/>
      <c r="F5" s="131"/>
      <c r="G5" s="57">
        <f>SUM(C5:F5)</f>
        <v>0</v>
      </c>
    </row>
    <row r="6" spans="2:7" x14ac:dyDescent="0.25">
      <c r="B6" s="58" t="s">
        <v>486</v>
      </c>
      <c r="C6" s="129"/>
      <c r="D6" s="129"/>
      <c r="E6" s="130"/>
      <c r="F6" s="131"/>
      <c r="G6" s="57">
        <f t="shared" ref="G6:G19" si="0">SUM(C6:F6)</f>
        <v>0</v>
      </c>
    </row>
    <row r="7" spans="2:7" x14ac:dyDescent="0.25">
      <c r="B7" s="58" t="s">
        <v>487</v>
      </c>
      <c r="C7" s="129"/>
      <c r="D7" s="129"/>
      <c r="E7" s="130"/>
      <c r="F7" s="131"/>
      <c r="G7" s="57">
        <f t="shared" si="0"/>
        <v>0</v>
      </c>
    </row>
    <row r="8" spans="2:7" x14ac:dyDescent="0.25">
      <c r="B8" s="58" t="s">
        <v>488</v>
      </c>
      <c r="C8" s="129"/>
      <c r="D8" s="129"/>
      <c r="E8" s="132"/>
      <c r="F8" s="133"/>
      <c r="G8" s="57">
        <f t="shared" si="0"/>
        <v>0</v>
      </c>
    </row>
    <row r="9" spans="2:7" x14ac:dyDescent="0.25">
      <c r="B9" s="58" t="s">
        <v>489</v>
      </c>
      <c r="C9" s="129"/>
      <c r="D9" s="129"/>
      <c r="E9" s="132"/>
      <c r="F9" s="133"/>
      <c r="G9" s="57">
        <f t="shared" si="0"/>
        <v>0</v>
      </c>
    </row>
    <row r="10" spans="2:7" x14ac:dyDescent="0.25">
      <c r="B10" s="58" t="s">
        <v>490</v>
      </c>
      <c r="C10" s="129"/>
      <c r="D10" s="129"/>
      <c r="E10" s="132"/>
      <c r="F10" s="133"/>
      <c r="G10" s="57">
        <f t="shared" si="0"/>
        <v>0</v>
      </c>
    </row>
    <row r="11" spans="2:7" x14ac:dyDescent="0.25">
      <c r="B11" s="58" t="s">
        <v>491</v>
      </c>
      <c r="C11" s="129"/>
      <c r="D11" s="129"/>
      <c r="E11" s="132"/>
      <c r="F11" s="133"/>
      <c r="G11" s="57">
        <f t="shared" si="0"/>
        <v>0</v>
      </c>
    </row>
    <row r="12" spans="2:7" x14ac:dyDescent="0.25">
      <c r="B12" s="58" t="s">
        <v>492</v>
      </c>
      <c r="C12" s="129"/>
      <c r="D12" s="129"/>
      <c r="E12" s="132"/>
      <c r="F12" s="133"/>
      <c r="G12" s="57">
        <f t="shared" si="0"/>
        <v>0</v>
      </c>
    </row>
    <row r="13" spans="2:7" x14ac:dyDescent="0.25">
      <c r="B13" s="58" t="s">
        <v>493</v>
      </c>
      <c r="C13" s="129"/>
      <c r="D13" s="129"/>
      <c r="E13" s="132"/>
      <c r="F13" s="133"/>
      <c r="G13" s="57">
        <f t="shared" si="0"/>
        <v>0</v>
      </c>
    </row>
    <row r="14" spans="2:7" x14ac:dyDescent="0.25">
      <c r="B14" s="58" t="s">
        <v>494</v>
      </c>
      <c r="C14" s="129"/>
      <c r="D14" s="129"/>
      <c r="E14" s="132"/>
      <c r="F14" s="133"/>
      <c r="G14" s="57">
        <f t="shared" si="0"/>
        <v>0</v>
      </c>
    </row>
    <row r="15" spans="2:7" x14ac:dyDescent="0.25">
      <c r="B15" s="58" t="s">
        <v>495</v>
      </c>
      <c r="C15" s="129"/>
      <c r="D15" s="129"/>
      <c r="E15" s="134"/>
      <c r="F15" s="135"/>
      <c r="G15" s="57">
        <f t="shared" si="0"/>
        <v>0</v>
      </c>
    </row>
    <row r="16" spans="2:7" x14ac:dyDescent="0.25">
      <c r="B16" s="58" t="s">
        <v>496</v>
      </c>
      <c r="C16" s="129"/>
      <c r="D16" s="129"/>
      <c r="E16" s="132"/>
      <c r="F16" s="133"/>
      <c r="G16" s="57">
        <f t="shared" si="0"/>
        <v>0</v>
      </c>
    </row>
    <row r="17" spans="2:7" x14ac:dyDescent="0.25">
      <c r="B17" s="58" t="s">
        <v>497</v>
      </c>
      <c r="C17" s="129"/>
      <c r="D17" s="129"/>
      <c r="E17" s="132"/>
      <c r="F17" s="133"/>
      <c r="G17" s="57">
        <f t="shared" si="0"/>
        <v>0</v>
      </c>
    </row>
    <row r="18" spans="2:7" x14ac:dyDescent="0.25">
      <c r="B18" s="58" t="s">
        <v>498</v>
      </c>
      <c r="C18" s="129"/>
      <c r="D18" s="129"/>
      <c r="E18" s="134"/>
      <c r="F18" s="135"/>
      <c r="G18" s="57">
        <f t="shared" si="0"/>
        <v>0</v>
      </c>
    </row>
    <row r="19" spans="2:7" x14ac:dyDescent="0.25">
      <c r="B19" s="58" t="s">
        <v>499</v>
      </c>
      <c r="C19" s="129"/>
      <c r="D19" s="129"/>
      <c r="E19" s="134"/>
      <c r="F19" s="135"/>
      <c r="G19" s="57">
        <f t="shared" si="0"/>
        <v>0</v>
      </c>
    </row>
    <row r="20" spans="2:7" x14ac:dyDescent="0.25">
      <c r="B20" s="138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4"/>
  <dimension ref="A1:G23"/>
  <sheetViews>
    <sheetView topLeftCell="A22"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348" t="s">
        <v>477</v>
      </c>
      <c r="C2" s="348"/>
      <c r="D2" s="348"/>
      <c r="E2" s="348"/>
      <c r="F2" s="348"/>
      <c r="G2" s="348"/>
    </row>
    <row r="3" spans="2:7" ht="18" x14ac:dyDescent="0.25">
      <c r="B3" s="349" t="s">
        <v>500</v>
      </c>
      <c r="C3" s="350"/>
      <c r="D3" s="350"/>
      <c r="E3" s="351"/>
      <c r="F3" s="352" t="s">
        <v>111</v>
      </c>
      <c r="G3" s="353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59" t="s">
        <v>484</v>
      </c>
    </row>
    <row r="5" spans="2:7" x14ac:dyDescent="0.25">
      <c r="B5" s="58" t="s">
        <v>485</v>
      </c>
      <c r="C5" s="129"/>
      <c r="D5" s="129"/>
      <c r="E5" s="130"/>
      <c r="F5" s="131"/>
      <c r="G5" s="57">
        <f>SUM(C5:F5)</f>
        <v>0</v>
      </c>
    </row>
    <row r="6" spans="2:7" x14ac:dyDescent="0.25">
      <c r="B6" s="58" t="s">
        <v>486</v>
      </c>
      <c r="C6" s="129"/>
      <c r="D6" s="129"/>
      <c r="E6" s="130"/>
      <c r="F6" s="131"/>
      <c r="G6" s="57">
        <f t="shared" ref="G6:G19" si="0">SUM(C6:F6)</f>
        <v>0</v>
      </c>
    </row>
    <row r="7" spans="2:7" x14ac:dyDescent="0.25">
      <c r="B7" s="58" t="s">
        <v>487</v>
      </c>
      <c r="C7" s="129"/>
      <c r="D7" s="129"/>
      <c r="E7" s="130"/>
      <c r="F7" s="131"/>
      <c r="G7" s="57">
        <f t="shared" si="0"/>
        <v>0</v>
      </c>
    </row>
    <row r="8" spans="2:7" x14ac:dyDescent="0.25">
      <c r="B8" s="58" t="s">
        <v>488</v>
      </c>
      <c r="C8" s="129"/>
      <c r="D8" s="129"/>
      <c r="E8" s="132"/>
      <c r="F8" s="133"/>
      <c r="G8" s="57">
        <f t="shared" si="0"/>
        <v>0</v>
      </c>
    </row>
    <row r="9" spans="2:7" x14ac:dyDescent="0.25">
      <c r="B9" s="58" t="s">
        <v>489</v>
      </c>
      <c r="C9" s="129"/>
      <c r="D9" s="129"/>
      <c r="E9" s="132"/>
      <c r="F9" s="133"/>
      <c r="G9" s="57">
        <f t="shared" si="0"/>
        <v>0</v>
      </c>
    </row>
    <row r="10" spans="2:7" x14ac:dyDescent="0.25">
      <c r="B10" s="58" t="s">
        <v>490</v>
      </c>
      <c r="C10" s="129"/>
      <c r="D10" s="129"/>
      <c r="E10" s="132"/>
      <c r="F10" s="133"/>
      <c r="G10" s="57">
        <f t="shared" si="0"/>
        <v>0</v>
      </c>
    </row>
    <row r="11" spans="2:7" x14ac:dyDescent="0.25">
      <c r="B11" s="58" t="s">
        <v>491</v>
      </c>
      <c r="C11" s="129"/>
      <c r="D11" s="129"/>
      <c r="E11" s="132"/>
      <c r="F11" s="133"/>
      <c r="G11" s="57">
        <f t="shared" si="0"/>
        <v>0</v>
      </c>
    </row>
    <row r="12" spans="2:7" x14ac:dyDescent="0.25">
      <c r="B12" s="58" t="s">
        <v>492</v>
      </c>
      <c r="C12" s="129"/>
      <c r="D12" s="129"/>
      <c r="E12" s="132"/>
      <c r="F12" s="133"/>
      <c r="G12" s="57">
        <f t="shared" si="0"/>
        <v>0</v>
      </c>
    </row>
    <row r="13" spans="2:7" x14ac:dyDescent="0.25">
      <c r="B13" s="58" t="s">
        <v>493</v>
      </c>
      <c r="C13" s="129"/>
      <c r="D13" s="129"/>
      <c r="E13" s="132"/>
      <c r="F13" s="133"/>
      <c r="G13" s="57">
        <f t="shared" si="0"/>
        <v>0</v>
      </c>
    </row>
    <row r="14" spans="2:7" x14ac:dyDescent="0.25">
      <c r="B14" s="58" t="s">
        <v>494</v>
      </c>
      <c r="C14" s="129"/>
      <c r="D14" s="129"/>
      <c r="E14" s="132"/>
      <c r="F14" s="133"/>
      <c r="G14" s="57">
        <f t="shared" si="0"/>
        <v>0</v>
      </c>
    </row>
    <row r="15" spans="2:7" x14ac:dyDescent="0.25">
      <c r="B15" s="58" t="s">
        <v>495</v>
      </c>
      <c r="C15" s="129"/>
      <c r="D15" s="129"/>
      <c r="E15" s="134"/>
      <c r="F15" s="135"/>
      <c r="G15" s="57">
        <f t="shared" si="0"/>
        <v>0</v>
      </c>
    </row>
    <row r="16" spans="2:7" x14ac:dyDescent="0.25">
      <c r="B16" s="58" t="s">
        <v>496</v>
      </c>
      <c r="C16" s="129"/>
      <c r="D16" s="129"/>
      <c r="E16" s="132"/>
      <c r="F16" s="133"/>
      <c r="G16" s="57">
        <f t="shared" si="0"/>
        <v>0</v>
      </c>
    </row>
    <row r="17" spans="2:7" x14ac:dyDescent="0.25">
      <c r="B17" s="58" t="s">
        <v>497</v>
      </c>
      <c r="C17" s="129"/>
      <c r="D17" s="129"/>
      <c r="E17" s="132"/>
      <c r="F17" s="133"/>
      <c r="G17" s="57">
        <f t="shared" si="0"/>
        <v>0</v>
      </c>
    </row>
    <row r="18" spans="2:7" x14ac:dyDescent="0.25">
      <c r="B18" s="58" t="s">
        <v>498</v>
      </c>
      <c r="C18" s="129"/>
      <c r="D18" s="129"/>
      <c r="E18" s="134"/>
      <c r="F18" s="135"/>
      <c r="G18" s="57">
        <f t="shared" si="0"/>
        <v>0</v>
      </c>
    </row>
    <row r="19" spans="2:7" x14ac:dyDescent="0.25">
      <c r="B19" s="58" t="s">
        <v>499</v>
      </c>
      <c r="C19" s="129"/>
      <c r="D19" s="129"/>
      <c r="E19" s="134"/>
      <c r="F19" s="135"/>
      <c r="G19" s="57">
        <f t="shared" si="0"/>
        <v>0</v>
      </c>
    </row>
    <row r="20" spans="2:7" x14ac:dyDescent="0.25">
      <c r="B20" s="138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95" t="s">
        <v>501</v>
      </c>
      <c r="C22" s="139"/>
      <c r="G22" s="62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5"/>
  <dimension ref="A1:BL20"/>
  <sheetViews>
    <sheetView topLeftCell="A17"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64" width="11.42578125" style="61"/>
    <col min="65" max="16384" width="11.42578125" style="62"/>
  </cols>
  <sheetData>
    <row r="1" spans="1:7" ht="21" customHeight="1" x14ac:dyDescent="0.25"/>
    <row r="2" spans="1:7" s="61" customFormat="1" ht="18" x14ac:dyDescent="0.25">
      <c r="A2" s="64"/>
      <c r="B2" s="356" t="s">
        <v>477</v>
      </c>
      <c r="C2" s="356"/>
      <c r="D2" s="356"/>
      <c r="E2" s="356"/>
      <c r="F2" s="356"/>
      <c r="G2" s="76"/>
    </row>
    <row r="3" spans="1:7" s="61" customFormat="1" ht="18" x14ac:dyDescent="0.25">
      <c r="A3" s="64"/>
      <c r="B3" s="354" t="s">
        <v>502</v>
      </c>
      <c r="C3" s="355"/>
      <c r="D3" s="350"/>
      <c r="E3" s="352" t="s">
        <v>111</v>
      </c>
      <c r="F3" s="353"/>
    </row>
    <row r="4" spans="1:7" s="61" customFormat="1" x14ac:dyDescent="0.25">
      <c r="A4" s="64"/>
      <c r="B4" s="1" t="s">
        <v>503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1:7" s="61" customFormat="1" x14ac:dyDescent="0.25">
      <c r="A5" s="64"/>
      <c r="B5" s="58" t="s">
        <v>504</v>
      </c>
      <c r="C5" s="129"/>
      <c r="D5" s="130"/>
      <c r="E5" s="131"/>
      <c r="F5" s="57">
        <f t="shared" ref="F5:F19" si="0">SUM(C5:E5)</f>
        <v>0</v>
      </c>
    </row>
    <row r="6" spans="1:7" s="61" customFormat="1" x14ac:dyDescent="0.25">
      <c r="A6" s="64"/>
      <c r="B6" s="58" t="s">
        <v>505</v>
      </c>
      <c r="C6" s="129"/>
      <c r="D6" s="130"/>
      <c r="E6" s="131"/>
      <c r="F6" s="57">
        <f t="shared" si="0"/>
        <v>0</v>
      </c>
    </row>
    <row r="7" spans="1:7" s="61" customFormat="1" x14ac:dyDescent="0.25">
      <c r="A7" s="64"/>
      <c r="B7" s="58" t="s">
        <v>506</v>
      </c>
      <c r="C7" s="129"/>
      <c r="D7" s="130"/>
      <c r="E7" s="131"/>
      <c r="F7" s="57">
        <f t="shared" si="0"/>
        <v>0</v>
      </c>
    </row>
    <row r="8" spans="1:7" s="61" customFormat="1" x14ac:dyDescent="0.25">
      <c r="A8" s="64"/>
      <c r="B8" s="58" t="s">
        <v>507</v>
      </c>
      <c r="C8" s="129"/>
      <c r="D8" s="132"/>
      <c r="E8" s="133"/>
      <c r="F8" s="57">
        <f t="shared" si="0"/>
        <v>0</v>
      </c>
    </row>
    <row r="9" spans="1:7" s="61" customFormat="1" x14ac:dyDescent="0.25">
      <c r="A9" s="64"/>
      <c r="B9" s="58" t="s">
        <v>508</v>
      </c>
      <c r="C9" s="129"/>
      <c r="D9" s="132"/>
      <c r="E9" s="133"/>
      <c r="F9" s="57">
        <f t="shared" si="0"/>
        <v>0</v>
      </c>
    </row>
    <row r="10" spans="1:7" s="61" customFormat="1" x14ac:dyDescent="0.25">
      <c r="A10" s="64"/>
      <c r="B10" s="58" t="s">
        <v>509</v>
      </c>
      <c r="C10" s="129"/>
      <c r="D10" s="132"/>
      <c r="E10" s="133"/>
      <c r="F10" s="57">
        <f t="shared" si="0"/>
        <v>0</v>
      </c>
    </row>
    <row r="11" spans="1:7" s="61" customFormat="1" x14ac:dyDescent="0.25">
      <c r="A11" s="64"/>
      <c r="B11" s="58" t="s">
        <v>510</v>
      </c>
      <c r="C11" s="129"/>
      <c r="D11" s="132"/>
      <c r="E11" s="133"/>
      <c r="F11" s="57">
        <f t="shared" si="0"/>
        <v>0</v>
      </c>
    </row>
    <row r="12" spans="1:7" s="61" customFormat="1" x14ac:dyDescent="0.25">
      <c r="A12" s="64"/>
      <c r="B12" s="58" t="s">
        <v>511</v>
      </c>
      <c r="C12" s="129"/>
      <c r="D12" s="132"/>
      <c r="E12" s="133"/>
      <c r="F12" s="57">
        <f t="shared" si="0"/>
        <v>0</v>
      </c>
    </row>
    <row r="13" spans="1:7" s="61" customFormat="1" x14ac:dyDescent="0.25">
      <c r="A13" s="64"/>
      <c r="B13" s="58" t="s">
        <v>512</v>
      </c>
      <c r="C13" s="129"/>
      <c r="D13" s="132"/>
      <c r="E13" s="133"/>
      <c r="F13" s="57">
        <f t="shared" si="0"/>
        <v>0</v>
      </c>
    </row>
    <row r="14" spans="1:7" s="61" customFormat="1" x14ac:dyDescent="0.25">
      <c r="A14" s="64"/>
      <c r="B14" s="58" t="s">
        <v>513</v>
      </c>
      <c r="C14" s="129"/>
      <c r="D14" s="132"/>
      <c r="E14" s="133"/>
      <c r="F14" s="57">
        <f t="shared" si="0"/>
        <v>0</v>
      </c>
    </row>
    <row r="15" spans="1:7" s="61" customFormat="1" x14ac:dyDescent="0.25">
      <c r="A15" s="64"/>
      <c r="B15" s="58" t="s">
        <v>514</v>
      </c>
      <c r="C15" s="129"/>
      <c r="D15" s="134"/>
      <c r="E15" s="135"/>
      <c r="F15" s="57">
        <f t="shared" si="0"/>
        <v>0</v>
      </c>
    </row>
    <row r="16" spans="1:7" s="61" customFormat="1" x14ac:dyDescent="0.25">
      <c r="A16" s="64"/>
      <c r="B16" s="58" t="s">
        <v>515</v>
      </c>
      <c r="C16" s="129"/>
      <c r="D16" s="132"/>
      <c r="E16" s="133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29"/>
      <c r="D17" s="132"/>
      <c r="E17" s="133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29"/>
      <c r="D18" s="134"/>
      <c r="E18" s="135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29"/>
      <c r="D19" s="134"/>
      <c r="E19" s="135"/>
      <c r="F19" s="57">
        <f t="shared" si="0"/>
        <v>0</v>
      </c>
    </row>
    <row r="20" spans="1:6" s="61" customFormat="1" x14ac:dyDescent="0.25">
      <c r="A20" s="64"/>
      <c r="B20" s="138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6"/>
  <dimension ref="A1:F23"/>
  <sheetViews>
    <sheetView topLeftCell="A22"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34.71093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1:6" ht="21" customHeight="1" x14ac:dyDescent="0.25"/>
    <row r="2" spans="1:6" s="61" customFormat="1" ht="18" x14ac:dyDescent="0.25">
      <c r="A2" s="64"/>
      <c r="B2" s="356" t="s">
        <v>477</v>
      </c>
      <c r="C2" s="356"/>
      <c r="D2" s="356"/>
      <c r="E2" s="356"/>
      <c r="F2" s="356"/>
    </row>
    <row r="3" spans="1:6" s="61" customFormat="1" ht="18" x14ac:dyDescent="0.25">
      <c r="A3" s="64"/>
      <c r="B3" s="354" t="s">
        <v>519</v>
      </c>
      <c r="C3" s="355"/>
      <c r="D3" s="350"/>
      <c r="E3" s="352" t="s">
        <v>111</v>
      </c>
      <c r="F3" s="353"/>
    </row>
    <row r="4" spans="1:6" s="61" customFormat="1" x14ac:dyDescent="0.25">
      <c r="A4" s="64"/>
      <c r="B4" s="1" t="s">
        <v>479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1:6" s="61" customFormat="1" x14ac:dyDescent="0.25">
      <c r="A5" s="64"/>
      <c r="B5" s="58" t="s">
        <v>504</v>
      </c>
      <c r="C5" s="129"/>
      <c r="D5" s="130"/>
      <c r="E5" s="131"/>
      <c r="F5" s="57">
        <f t="shared" ref="F5:F19" si="0">SUM(C5:E5)</f>
        <v>0</v>
      </c>
    </row>
    <row r="6" spans="1:6" s="61" customFormat="1" x14ac:dyDescent="0.25">
      <c r="A6" s="64"/>
      <c r="B6" s="58" t="s">
        <v>505</v>
      </c>
      <c r="C6" s="129"/>
      <c r="D6" s="130"/>
      <c r="E6" s="131"/>
      <c r="F6" s="57">
        <f t="shared" si="0"/>
        <v>0</v>
      </c>
    </row>
    <row r="7" spans="1:6" s="61" customFormat="1" x14ac:dyDescent="0.25">
      <c r="A7" s="64"/>
      <c r="B7" s="58" t="s">
        <v>506</v>
      </c>
      <c r="C7" s="129"/>
      <c r="D7" s="130"/>
      <c r="E7" s="131"/>
      <c r="F7" s="57">
        <f t="shared" si="0"/>
        <v>0</v>
      </c>
    </row>
    <row r="8" spans="1:6" s="61" customFormat="1" x14ac:dyDescent="0.25">
      <c r="A8" s="64"/>
      <c r="B8" s="58" t="s">
        <v>507</v>
      </c>
      <c r="C8" s="129"/>
      <c r="D8" s="132"/>
      <c r="E8" s="133"/>
      <c r="F8" s="57">
        <f t="shared" si="0"/>
        <v>0</v>
      </c>
    </row>
    <row r="9" spans="1:6" s="61" customFormat="1" x14ac:dyDescent="0.25">
      <c r="A9" s="64"/>
      <c r="B9" s="58" t="s">
        <v>508</v>
      </c>
      <c r="C9" s="129"/>
      <c r="D9" s="132"/>
      <c r="E9" s="133"/>
      <c r="F9" s="57">
        <f t="shared" si="0"/>
        <v>0</v>
      </c>
    </row>
    <row r="10" spans="1:6" s="61" customFormat="1" x14ac:dyDescent="0.25">
      <c r="A10" s="64"/>
      <c r="B10" s="58" t="s">
        <v>509</v>
      </c>
      <c r="C10" s="129"/>
      <c r="D10" s="132"/>
      <c r="E10" s="133"/>
      <c r="F10" s="57">
        <f t="shared" si="0"/>
        <v>0</v>
      </c>
    </row>
    <row r="11" spans="1:6" s="61" customFormat="1" x14ac:dyDescent="0.25">
      <c r="A11" s="64"/>
      <c r="B11" s="58" t="s">
        <v>510</v>
      </c>
      <c r="C11" s="129"/>
      <c r="D11" s="132"/>
      <c r="E11" s="133"/>
      <c r="F11" s="57">
        <f t="shared" si="0"/>
        <v>0</v>
      </c>
    </row>
    <row r="12" spans="1:6" s="61" customFormat="1" x14ac:dyDescent="0.25">
      <c r="A12" s="64"/>
      <c r="B12" s="58" t="s">
        <v>511</v>
      </c>
      <c r="C12" s="129"/>
      <c r="D12" s="132"/>
      <c r="E12" s="133"/>
      <c r="F12" s="57">
        <f t="shared" si="0"/>
        <v>0</v>
      </c>
    </row>
    <row r="13" spans="1:6" s="61" customFormat="1" x14ac:dyDescent="0.25">
      <c r="A13" s="64"/>
      <c r="B13" s="58" t="s">
        <v>512</v>
      </c>
      <c r="C13" s="129"/>
      <c r="D13" s="132"/>
      <c r="E13" s="133"/>
      <c r="F13" s="57">
        <f t="shared" si="0"/>
        <v>0</v>
      </c>
    </row>
    <row r="14" spans="1:6" s="61" customFormat="1" x14ac:dyDescent="0.25">
      <c r="A14" s="64"/>
      <c r="B14" s="58" t="s">
        <v>513</v>
      </c>
      <c r="C14" s="129"/>
      <c r="D14" s="132"/>
      <c r="E14" s="133"/>
      <c r="F14" s="57">
        <f t="shared" si="0"/>
        <v>0</v>
      </c>
    </row>
    <row r="15" spans="1:6" s="61" customFormat="1" x14ac:dyDescent="0.25">
      <c r="A15" s="64"/>
      <c r="B15" s="58" t="s">
        <v>514</v>
      </c>
      <c r="C15" s="129"/>
      <c r="D15" s="134"/>
      <c r="E15" s="135"/>
      <c r="F15" s="57">
        <f t="shared" si="0"/>
        <v>0</v>
      </c>
    </row>
    <row r="16" spans="1:6" s="61" customFormat="1" x14ac:dyDescent="0.25">
      <c r="A16" s="64"/>
      <c r="B16" s="58" t="s">
        <v>515</v>
      </c>
      <c r="C16" s="129"/>
      <c r="D16" s="132"/>
      <c r="E16" s="133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29"/>
      <c r="D17" s="132"/>
      <c r="E17" s="133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29"/>
      <c r="D18" s="134"/>
      <c r="E18" s="135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29"/>
      <c r="D19" s="134"/>
      <c r="E19" s="135"/>
      <c r="F19" s="57">
        <f t="shared" si="0"/>
        <v>0</v>
      </c>
    </row>
    <row r="20" spans="1:6" s="61" customFormat="1" x14ac:dyDescent="0.25">
      <c r="A20" s="64"/>
      <c r="B20" s="138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95" t="s">
        <v>501</v>
      </c>
      <c r="C22" s="139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7"/>
  <dimension ref="A1:Y31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4.42578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25" width="11.42578125" style="216"/>
    <col min="26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520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2:6" x14ac:dyDescent="0.25">
      <c r="B5" s="77" t="s">
        <v>522</v>
      </c>
      <c r="C5" s="160"/>
      <c r="D5" s="160"/>
      <c r="E5" s="160"/>
      <c r="F5" s="59">
        <f>C5+D5+E5</f>
        <v>0</v>
      </c>
    </row>
    <row r="6" spans="2:6" x14ac:dyDescent="0.25">
      <c r="B6" s="77" t="s">
        <v>523</v>
      </c>
      <c r="C6" s="160"/>
      <c r="D6" s="160"/>
      <c r="E6" s="160"/>
      <c r="F6" s="59">
        <f t="shared" ref="F6:F24" si="0">C6+D6+E6</f>
        <v>0</v>
      </c>
    </row>
    <row r="7" spans="2:6" x14ac:dyDescent="0.25">
      <c r="B7" s="77" t="s">
        <v>524</v>
      </c>
      <c r="C7" s="160"/>
      <c r="D7" s="160"/>
      <c r="E7" s="160"/>
      <c r="F7" s="59">
        <f t="shared" si="0"/>
        <v>0</v>
      </c>
    </row>
    <row r="8" spans="2:6" x14ac:dyDescent="0.25">
      <c r="B8" s="77" t="s">
        <v>525</v>
      </c>
      <c r="C8" s="160"/>
      <c r="D8" s="160"/>
      <c r="E8" s="160"/>
      <c r="F8" s="59">
        <f t="shared" si="0"/>
        <v>0</v>
      </c>
    </row>
    <row r="9" spans="2:6" x14ac:dyDescent="0.25">
      <c r="B9" s="77" t="s">
        <v>526</v>
      </c>
      <c r="C9" s="160"/>
      <c r="D9" s="160"/>
      <c r="E9" s="160"/>
      <c r="F9" s="59">
        <f t="shared" si="0"/>
        <v>0</v>
      </c>
    </row>
    <row r="10" spans="2:6" x14ac:dyDescent="0.25">
      <c r="B10" s="77" t="s">
        <v>527</v>
      </c>
      <c r="C10" s="160"/>
      <c r="D10" s="160"/>
      <c r="E10" s="160"/>
      <c r="F10" s="59">
        <f t="shared" si="0"/>
        <v>0</v>
      </c>
    </row>
    <row r="11" spans="2:6" x14ac:dyDescent="0.25">
      <c r="B11" s="77" t="s">
        <v>528</v>
      </c>
      <c r="C11" s="160"/>
      <c r="D11" s="160"/>
      <c r="E11" s="160"/>
      <c r="F11" s="59">
        <f t="shared" si="0"/>
        <v>0</v>
      </c>
    </row>
    <row r="12" spans="2:6" x14ac:dyDescent="0.25">
      <c r="B12" s="77" t="s">
        <v>529</v>
      </c>
      <c r="C12" s="160"/>
      <c r="D12" s="160"/>
      <c r="E12" s="160"/>
      <c r="F12" s="59">
        <f t="shared" si="0"/>
        <v>0</v>
      </c>
    </row>
    <row r="13" spans="2:6" x14ac:dyDescent="0.25">
      <c r="B13" s="77" t="s">
        <v>530</v>
      </c>
      <c r="C13" s="160"/>
      <c r="D13" s="160"/>
      <c r="E13" s="160"/>
      <c r="F13" s="59">
        <f t="shared" si="0"/>
        <v>0</v>
      </c>
    </row>
    <row r="14" spans="2:6" x14ac:dyDescent="0.25">
      <c r="B14" s="77" t="s">
        <v>531</v>
      </c>
      <c r="C14" s="160"/>
      <c r="D14" s="160"/>
      <c r="E14" s="160"/>
      <c r="F14" s="59">
        <f t="shared" si="0"/>
        <v>0</v>
      </c>
    </row>
    <row r="15" spans="2:6" x14ac:dyDescent="0.25">
      <c r="B15" s="77" t="s">
        <v>532</v>
      </c>
      <c r="C15" s="160"/>
      <c r="D15" s="160"/>
      <c r="E15" s="160"/>
      <c r="F15" s="59">
        <f t="shared" si="0"/>
        <v>0</v>
      </c>
    </row>
    <row r="16" spans="2:6" x14ac:dyDescent="0.25">
      <c r="B16" s="77" t="s">
        <v>533</v>
      </c>
      <c r="C16" s="160"/>
      <c r="D16" s="160"/>
      <c r="E16" s="160"/>
      <c r="F16" s="59">
        <f t="shared" si="0"/>
        <v>0</v>
      </c>
    </row>
    <row r="17" spans="2:7" x14ac:dyDescent="0.25">
      <c r="B17" s="77" t="s">
        <v>534</v>
      </c>
      <c r="C17" s="160"/>
      <c r="D17" s="160"/>
      <c r="E17" s="160"/>
      <c r="F17" s="59">
        <f t="shared" si="0"/>
        <v>0</v>
      </c>
    </row>
    <row r="18" spans="2:7" x14ac:dyDescent="0.25">
      <c r="B18" s="78" t="s">
        <v>535</v>
      </c>
      <c r="C18" s="161"/>
      <c r="D18" s="161"/>
      <c r="E18" s="161"/>
      <c r="F18" s="59">
        <f t="shared" si="0"/>
        <v>0</v>
      </c>
    </row>
    <row r="19" spans="2:7" x14ac:dyDescent="0.25">
      <c r="B19" s="78" t="s">
        <v>536</v>
      </c>
      <c r="C19" s="161"/>
      <c r="D19" s="161"/>
      <c r="E19" s="161"/>
      <c r="F19" s="59">
        <f t="shared" si="0"/>
        <v>0</v>
      </c>
    </row>
    <row r="20" spans="2:7" x14ac:dyDescent="0.25">
      <c r="B20" s="78" t="s">
        <v>537</v>
      </c>
      <c r="C20" s="161"/>
      <c r="D20" s="161"/>
      <c r="E20" s="161"/>
      <c r="F20" s="59">
        <f t="shared" si="0"/>
        <v>0</v>
      </c>
    </row>
    <row r="21" spans="2:7" x14ac:dyDescent="0.25">
      <c r="B21" s="78" t="s">
        <v>538</v>
      </c>
      <c r="C21" s="161"/>
      <c r="D21" s="161"/>
      <c r="E21" s="161"/>
      <c r="F21" s="59">
        <f t="shared" si="0"/>
        <v>0</v>
      </c>
    </row>
    <row r="22" spans="2:7" x14ac:dyDescent="0.25">
      <c r="B22" s="78" t="s">
        <v>539</v>
      </c>
      <c r="C22" s="161"/>
      <c r="D22" s="161"/>
      <c r="E22" s="161"/>
      <c r="F22" s="59">
        <f t="shared" si="0"/>
        <v>0</v>
      </c>
    </row>
    <row r="23" spans="2:7" x14ac:dyDescent="0.25">
      <c r="B23" s="78" t="s">
        <v>540</v>
      </c>
      <c r="C23" s="161"/>
      <c r="D23" s="161"/>
      <c r="E23" s="161"/>
      <c r="F23" s="59">
        <f t="shared" si="0"/>
        <v>0</v>
      </c>
    </row>
    <row r="24" spans="2:7" x14ac:dyDescent="0.25">
      <c r="B24" s="78" t="s">
        <v>541</v>
      </c>
      <c r="C24" s="161"/>
      <c r="D24" s="161"/>
      <c r="E24" s="161"/>
      <c r="F24" s="59">
        <f t="shared" si="0"/>
        <v>0</v>
      </c>
    </row>
    <row r="25" spans="2:7" x14ac:dyDescent="0.25">
      <c r="B25" s="140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9" spans="2:7" ht="16.5" thickBot="1" x14ac:dyDescent="0.3"/>
    <row r="30" spans="2:7" ht="17.25" thickTop="1" thickBot="1" x14ac:dyDescent="0.3">
      <c r="B30" s="358" t="s">
        <v>857</v>
      </c>
      <c r="C30" s="359"/>
      <c r="D30" s="359"/>
      <c r="E30" s="359"/>
      <c r="F30" s="269"/>
      <c r="G30" s="64"/>
    </row>
    <row r="31" spans="2:7" ht="16.5" thickTop="1" x14ac:dyDescent="0.25"/>
  </sheetData>
  <sheetProtection algorithmName="SHA-512" hashValue="rhzApsS5dh7UV5HaYMmDYQRxOILqXYMQJjGH9r57+5dRKGvV41R9+epcVDfoIG7B2ur8dou5ZF/jtHSU4+CnwQ==" saltValue="Gdy8i/9dpRi7jsbaaG/oAw==" spinCount="100000" sheet="1" objects="1" scenarios="1" formatCells="0" formatColumns="0" formatRows="0"/>
  <protectedRanges>
    <protectedRange sqref="F5:F24 F33:F42 N33:N42 N5:N24" name="Rango1_1_5" securityDescriptor="O:WDG:WDD:(A;;CC;;;WD)"/>
  </protectedRanges>
  <mergeCells count="4">
    <mergeCell ref="B2:F2"/>
    <mergeCell ref="B3:D3"/>
    <mergeCell ref="E3:F3"/>
    <mergeCell ref="B30:E3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8"/>
  <dimension ref="A1:F28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37.5703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542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3" t="s">
        <v>484</v>
      </c>
    </row>
    <row r="5" spans="2:6" x14ac:dyDescent="0.25">
      <c r="B5" s="77" t="s">
        <v>522</v>
      </c>
      <c r="C5" s="160"/>
      <c r="D5" s="160"/>
      <c r="E5" s="160"/>
      <c r="F5" s="59">
        <f>C5+D5+E5</f>
        <v>0</v>
      </c>
    </row>
    <row r="6" spans="2:6" x14ac:dyDescent="0.25">
      <c r="B6" s="77" t="s">
        <v>523</v>
      </c>
      <c r="C6" s="160"/>
      <c r="D6" s="160"/>
      <c r="E6" s="160"/>
      <c r="F6" s="59">
        <f t="shared" ref="F6:F24" si="0">C6+D6+E6</f>
        <v>0</v>
      </c>
    </row>
    <row r="7" spans="2:6" x14ac:dyDescent="0.25">
      <c r="B7" s="77" t="s">
        <v>524</v>
      </c>
      <c r="C7" s="160"/>
      <c r="D7" s="160"/>
      <c r="E7" s="160"/>
      <c r="F7" s="59">
        <f t="shared" si="0"/>
        <v>0</v>
      </c>
    </row>
    <row r="8" spans="2:6" x14ac:dyDescent="0.25">
      <c r="B8" s="77" t="s">
        <v>525</v>
      </c>
      <c r="C8" s="160"/>
      <c r="D8" s="160"/>
      <c r="E8" s="160"/>
      <c r="F8" s="59">
        <f t="shared" si="0"/>
        <v>0</v>
      </c>
    </row>
    <row r="9" spans="2:6" x14ac:dyDescent="0.25">
      <c r="B9" s="77" t="s">
        <v>526</v>
      </c>
      <c r="C9" s="160"/>
      <c r="D9" s="160"/>
      <c r="E9" s="160"/>
      <c r="F9" s="59">
        <f t="shared" si="0"/>
        <v>0</v>
      </c>
    </row>
    <row r="10" spans="2:6" x14ac:dyDescent="0.25">
      <c r="B10" s="77" t="s">
        <v>527</v>
      </c>
      <c r="C10" s="160"/>
      <c r="D10" s="160"/>
      <c r="E10" s="160"/>
      <c r="F10" s="59">
        <f t="shared" si="0"/>
        <v>0</v>
      </c>
    </row>
    <row r="11" spans="2:6" x14ac:dyDescent="0.25">
      <c r="B11" s="77" t="s">
        <v>528</v>
      </c>
      <c r="C11" s="160"/>
      <c r="D11" s="160"/>
      <c r="E11" s="160"/>
      <c r="F11" s="59">
        <f t="shared" si="0"/>
        <v>0</v>
      </c>
    </row>
    <row r="12" spans="2:6" x14ac:dyDescent="0.25">
      <c r="B12" s="77" t="s">
        <v>529</v>
      </c>
      <c r="C12" s="160"/>
      <c r="D12" s="160"/>
      <c r="E12" s="160"/>
      <c r="F12" s="59">
        <f t="shared" si="0"/>
        <v>0</v>
      </c>
    </row>
    <row r="13" spans="2:6" x14ac:dyDescent="0.25">
      <c r="B13" s="77" t="s">
        <v>530</v>
      </c>
      <c r="C13" s="160"/>
      <c r="D13" s="160"/>
      <c r="E13" s="160"/>
      <c r="F13" s="59">
        <f t="shared" si="0"/>
        <v>0</v>
      </c>
    </row>
    <row r="14" spans="2:6" x14ac:dyDescent="0.25">
      <c r="B14" s="77" t="s">
        <v>531</v>
      </c>
      <c r="C14" s="160"/>
      <c r="D14" s="160"/>
      <c r="E14" s="160"/>
      <c r="F14" s="59">
        <f t="shared" si="0"/>
        <v>0</v>
      </c>
    </row>
    <row r="15" spans="2:6" x14ac:dyDescent="0.25">
      <c r="B15" s="77" t="s">
        <v>532</v>
      </c>
      <c r="C15" s="160"/>
      <c r="D15" s="160"/>
      <c r="E15" s="160"/>
      <c r="F15" s="59">
        <f t="shared" si="0"/>
        <v>0</v>
      </c>
    </row>
    <row r="16" spans="2:6" x14ac:dyDescent="0.25">
      <c r="B16" s="77" t="s">
        <v>533</v>
      </c>
      <c r="C16" s="160"/>
      <c r="D16" s="160"/>
      <c r="E16" s="160"/>
      <c r="F16" s="59">
        <f t="shared" si="0"/>
        <v>0</v>
      </c>
    </row>
    <row r="17" spans="2:6" x14ac:dyDescent="0.25">
      <c r="B17" s="77" t="s">
        <v>534</v>
      </c>
      <c r="C17" s="160"/>
      <c r="D17" s="160"/>
      <c r="E17" s="160"/>
      <c r="F17" s="59">
        <f t="shared" si="0"/>
        <v>0</v>
      </c>
    </row>
    <row r="18" spans="2:6" x14ac:dyDescent="0.25">
      <c r="B18" s="78" t="s">
        <v>535</v>
      </c>
      <c r="C18" s="161"/>
      <c r="D18" s="161"/>
      <c r="E18" s="161"/>
      <c r="F18" s="59">
        <f t="shared" si="0"/>
        <v>0</v>
      </c>
    </row>
    <row r="19" spans="2:6" x14ac:dyDescent="0.25">
      <c r="B19" s="78" t="s">
        <v>536</v>
      </c>
      <c r="C19" s="161"/>
      <c r="D19" s="161"/>
      <c r="E19" s="161"/>
      <c r="F19" s="59">
        <f t="shared" si="0"/>
        <v>0</v>
      </c>
    </row>
    <row r="20" spans="2:6" x14ac:dyDescent="0.25">
      <c r="B20" s="78" t="s">
        <v>537</v>
      </c>
      <c r="C20" s="161"/>
      <c r="D20" s="161"/>
      <c r="E20" s="161"/>
      <c r="F20" s="59">
        <f t="shared" si="0"/>
        <v>0</v>
      </c>
    </row>
    <row r="21" spans="2:6" x14ac:dyDescent="0.25">
      <c r="B21" s="78" t="s">
        <v>538</v>
      </c>
      <c r="C21" s="161"/>
      <c r="D21" s="161"/>
      <c r="E21" s="161"/>
      <c r="F21" s="59">
        <f t="shared" si="0"/>
        <v>0</v>
      </c>
    </row>
    <row r="22" spans="2:6" x14ac:dyDescent="0.25">
      <c r="B22" s="78" t="s">
        <v>539</v>
      </c>
      <c r="C22" s="161"/>
      <c r="D22" s="161"/>
      <c r="E22" s="161"/>
      <c r="F22" s="59">
        <f t="shared" si="0"/>
        <v>0</v>
      </c>
    </row>
    <row r="23" spans="2:6" x14ac:dyDescent="0.25">
      <c r="B23" s="78" t="s">
        <v>540</v>
      </c>
      <c r="C23" s="161"/>
      <c r="D23" s="161"/>
      <c r="E23" s="161"/>
      <c r="F23" s="59">
        <f t="shared" si="0"/>
        <v>0</v>
      </c>
    </row>
    <row r="24" spans="2:6" x14ac:dyDescent="0.25">
      <c r="B24" s="78" t="s">
        <v>541</v>
      </c>
      <c r="C24" s="161"/>
      <c r="D24" s="161"/>
      <c r="E24" s="161"/>
      <c r="F24" s="59">
        <f t="shared" si="0"/>
        <v>0</v>
      </c>
    </row>
    <row r="25" spans="2:6" x14ac:dyDescent="0.25">
      <c r="B25" s="140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6" spans="2:6" ht="16.5" thickBot="1" x14ac:dyDescent="0.3"/>
    <row r="27" spans="2:6" ht="17.25" thickTop="1" thickBot="1" x14ac:dyDescent="0.3">
      <c r="B27" s="95" t="s">
        <v>501</v>
      </c>
      <c r="C27" s="139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9"/>
  <dimension ref="A1:F15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543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2:6" x14ac:dyDescent="0.25">
      <c r="B5" s="79" t="s">
        <v>522</v>
      </c>
      <c r="C5" s="160"/>
      <c r="D5" s="160"/>
      <c r="E5" s="160"/>
      <c r="F5" s="57">
        <f>C5+D5+E5</f>
        <v>0</v>
      </c>
    </row>
    <row r="6" spans="2:6" x14ac:dyDescent="0.25">
      <c r="B6" s="79" t="s">
        <v>523</v>
      </c>
      <c r="C6" s="160"/>
      <c r="D6" s="160"/>
      <c r="E6" s="160"/>
      <c r="F6" s="57">
        <f t="shared" ref="F6:F14" si="0">C6+D6+E6</f>
        <v>0</v>
      </c>
    </row>
    <row r="7" spans="2:6" x14ac:dyDescent="0.25">
      <c r="B7" s="79" t="s">
        <v>524</v>
      </c>
      <c r="C7" s="160"/>
      <c r="D7" s="160"/>
      <c r="E7" s="160"/>
      <c r="F7" s="57">
        <f t="shared" si="0"/>
        <v>0</v>
      </c>
    </row>
    <row r="8" spans="2:6" x14ac:dyDescent="0.25">
      <c r="B8" s="79" t="s">
        <v>525</v>
      </c>
      <c r="C8" s="160"/>
      <c r="D8" s="160"/>
      <c r="E8" s="160"/>
      <c r="F8" s="57">
        <f t="shared" si="0"/>
        <v>0</v>
      </c>
    </row>
    <row r="9" spans="2:6" x14ac:dyDescent="0.25">
      <c r="B9" s="79" t="s">
        <v>526</v>
      </c>
      <c r="C9" s="160"/>
      <c r="D9" s="160"/>
      <c r="E9" s="160"/>
      <c r="F9" s="57">
        <f t="shared" si="0"/>
        <v>0</v>
      </c>
    </row>
    <row r="10" spans="2:6" x14ac:dyDescent="0.25">
      <c r="B10" s="79" t="s">
        <v>527</v>
      </c>
      <c r="C10" s="160"/>
      <c r="D10" s="160"/>
      <c r="E10" s="160"/>
      <c r="F10" s="57">
        <f t="shared" si="0"/>
        <v>0</v>
      </c>
    </row>
    <row r="11" spans="2:6" x14ac:dyDescent="0.25">
      <c r="B11" s="79" t="s">
        <v>528</v>
      </c>
      <c r="C11" s="160"/>
      <c r="D11" s="160"/>
      <c r="E11" s="160"/>
      <c r="F11" s="57">
        <f t="shared" si="0"/>
        <v>0</v>
      </c>
    </row>
    <row r="12" spans="2:6" x14ac:dyDescent="0.25">
      <c r="B12" s="79" t="s">
        <v>529</v>
      </c>
      <c r="C12" s="160"/>
      <c r="D12" s="160"/>
      <c r="E12" s="160"/>
      <c r="F12" s="57">
        <f t="shared" si="0"/>
        <v>0</v>
      </c>
    </row>
    <row r="13" spans="2:6" x14ac:dyDescent="0.25">
      <c r="B13" s="79" t="s">
        <v>530</v>
      </c>
      <c r="C13" s="160"/>
      <c r="D13" s="160"/>
      <c r="E13" s="160"/>
      <c r="F13" s="57">
        <f t="shared" si="0"/>
        <v>0</v>
      </c>
    </row>
    <row r="14" spans="2:6" x14ac:dyDescent="0.25">
      <c r="B14" s="79" t="s">
        <v>531</v>
      </c>
      <c r="C14" s="160"/>
      <c r="D14" s="160"/>
      <c r="E14" s="160"/>
      <c r="F14" s="57">
        <f t="shared" si="0"/>
        <v>0</v>
      </c>
    </row>
    <row r="15" spans="2:6" x14ac:dyDescent="0.25">
      <c r="B15" s="140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0"/>
  <dimension ref="A1:F18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4" customWidth="1"/>
    <col min="2" max="2" width="32.140625" style="64" customWidth="1"/>
    <col min="3" max="3" width="26.42578125" style="64" customWidth="1"/>
    <col min="4" max="4" width="32.425781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544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2:6" x14ac:dyDescent="0.25">
      <c r="B5" s="79" t="s">
        <v>522</v>
      </c>
      <c r="C5" s="160"/>
      <c r="D5" s="160"/>
      <c r="E5" s="160"/>
      <c r="F5" s="57">
        <f>C5+D5+E5</f>
        <v>0</v>
      </c>
    </row>
    <row r="6" spans="2:6" x14ac:dyDescent="0.25">
      <c r="B6" s="79" t="s">
        <v>523</v>
      </c>
      <c r="C6" s="160"/>
      <c r="D6" s="160"/>
      <c r="E6" s="160"/>
      <c r="F6" s="57">
        <f t="shared" ref="F6:F14" si="0">C6+D6+E6</f>
        <v>0</v>
      </c>
    </row>
    <row r="7" spans="2:6" x14ac:dyDescent="0.25">
      <c r="B7" s="79" t="s">
        <v>524</v>
      </c>
      <c r="C7" s="160"/>
      <c r="D7" s="160"/>
      <c r="E7" s="160"/>
      <c r="F7" s="57">
        <f t="shared" si="0"/>
        <v>0</v>
      </c>
    </row>
    <row r="8" spans="2:6" x14ac:dyDescent="0.25">
      <c r="B8" s="79" t="s">
        <v>525</v>
      </c>
      <c r="C8" s="160"/>
      <c r="D8" s="160"/>
      <c r="E8" s="160"/>
      <c r="F8" s="57">
        <f t="shared" si="0"/>
        <v>0</v>
      </c>
    </row>
    <row r="9" spans="2:6" x14ac:dyDescent="0.25">
      <c r="B9" s="79" t="s">
        <v>526</v>
      </c>
      <c r="C9" s="160"/>
      <c r="D9" s="160"/>
      <c r="E9" s="160"/>
      <c r="F9" s="57">
        <f t="shared" si="0"/>
        <v>0</v>
      </c>
    </row>
    <row r="10" spans="2:6" x14ac:dyDescent="0.25">
      <c r="B10" s="79" t="s">
        <v>527</v>
      </c>
      <c r="C10" s="160"/>
      <c r="D10" s="160"/>
      <c r="E10" s="160"/>
      <c r="F10" s="57">
        <f t="shared" si="0"/>
        <v>0</v>
      </c>
    </row>
    <row r="11" spans="2:6" x14ac:dyDescent="0.25">
      <c r="B11" s="79" t="s">
        <v>528</v>
      </c>
      <c r="C11" s="160"/>
      <c r="D11" s="160"/>
      <c r="E11" s="160"/>
      <c r="F11" s="57">
        <f t="shared" si="0"/>
        <v>0</v>
      </c>
    </row>
    <row r="12" spans="2:6" x14ac:dyDescent="0.25">
      <c r="B12" s="79" t="s">
        <v>529</v>
      </c>
      <c r="C12" s="160"/>
      <c r="D12" s="160"/>
      <c r="E12" s="160"/>
      <c r="F12" s="57">
        <f t="shared" si="0"/>
        <v>0</v>
      </c>
    </row>
    <row r="13" spans="2:6" x14ac:dyDescent="0.25">
      <c r="B13" s="79" t="s">
        <v>530</v>
      </c>
      <c r="C13" s="160"/>
      <c r="D13" s="160"/>
      <c r="E13" s="160"/>
      <c r="F13" s="57">
        <f t="shared" si="0"/>
        <v>0</v>
      </c>
    </row>
    <row r="14" spans="2:6" x14ac:dyDescent="0.25">
      <c r="B14" s="79" t="s">
        <v>531</v>
      </c>
      <c r="C14" s="160"/>
      <c r="D14" s="160"/>
      <c r="E14" s="160"/>
      <c r="F14" s="57">
        <f t="shared" si="0"/>
        <v>0</v>
      </c>
    </row>
    <row r="15" spans="2:6" x14ac:dyDescent="0.25">
      <c r="B15" s="140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  <row r="16" spans="2:6" ht="16.5" thickBot="1" x14ac:dyDescent="0.3"/>
    <row r="17" spans="2:3" ht="17.25" thickTop="1" thickBot="1" x14ac:dyDescent="0.3">
      <c r="B17" s="95" t="s">
        <v>501</v>
      </c>
      <c r="C17" s="139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1"/>
  <dimension ref="B1:E287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5" style="62" customWidth="1"/>
    <col min="2" max="2" width="39.5703125" style="73" customWidth="1"/>
    <col min="3" max="3" width="52.140625" style="73" customWidth="1"/>
    <col min="4" max="4" width="23.85546875" style="73" customWidth="1"/>
    <col min="5" max="5" width="11.42578125" style="73"/>
    <col min="6" max="16384" width="11.42578125" style="62"/>
  </cols>
  <sheetData>
    <row r="1" spans="2:5" s="61" customFormat="1" ht="21" customHeight="1" x14ac:dyDescent="0.25">
      <c r="B1" s="64"/>
      <c r="C1" s="64"/>
      <c r="D1" s="64"/>
      <c r="E1" s="64"/>
    </row>
    <row r="2" spans="2:5" s="61" customFormat="1" x14ac:dyDescent="0.25">
      <c r="B2" s="64"/>
      <c r="C2" s="64"/>
      <c r="D2" s="64"/>
      <c r="E2" s="64"/>
    </row>
    <row r="3" spans="2:5" s="61" customFormat="1" x14ac:dyDescent="0.25">
      <c r="B3" s="360" t="s">
        <v>545</v>
      </c>
      <c r="C3" s="361"/>
      <c r="D3" s="54" t="s">
        <v>1</v>
      </c>
      <c r="E3" s="64"/>
    </row>
    <row r="4" spans="2:5" s="61" customFormat="1" x14ac:dyDescent="0.25">
      <c r="B4" s="364" t="s">
        <v>546</v>
      </c>
      <c r="C4" s="365"/>
      <c r="D4" s="162" t="s">
        <v>547</v>
      </c>
      <c r="E4" s="64"/>
    </row>
    <row r="5" spans="2:5" s="61" customFormat="1" x14ac:dyDescent="0.25">
      <c r="B5" s="362" t="s">
        <v>548</v>
      </c>
      <c r="C5" s="363"/>
      <c r="D5" s="43"/>
      <c r="E5" s="64"/>
    </row>
    <row r="6" spans="2:5" s="61" customFormat="1" x14ac:dyDescent="0.25">
      <c r="B6" s="362" t="s">
        <v>549</v>
      </c>
      <c r="C6" s="363"/>
      <c r="D6" s="43"/>
      <c r="E6" s="64"/>
    </row>
    <row r="7" spans="2:5" s="61" customFormat="1" x14ac:dyDescent="0.25">
      <c r="B7" s="362" t="s">
        <v>550</v>
      </c>
      <c r="C7" s="363"/>
      <c r="D7" s="44"/>
      <c r="E7" s="64"/>
    </row>
    <row r="8" spans="2:5" s="61" customFormat="1" x14ac:dyDescent="0.25">
      <c r="B8" s="362" t="s">
        <v>551</v>
      </c>
      <c r="C8" s="363"/>
      <c r="D8" s="43"/>
      <c r="E8" s="64"/>
    </row>
    <row r="9" spans="2:5" s="61" customFormat="1" x14ac:dyDescent="0.25">
      <c r="B9" s="362" t="s">
        <v>552</v>
      </c>
      <c r="C9" s="363"/>
      <c r="D9" s="44"/>
      <c r="E9" s="64"/>
    </row>
    <row r="10" spans="2:5" s="61" customFormat="1" x14ac:dyDescent="0.25">
      <c r="B10" s="362" t="s">
        <v>553</v>
      </c>
      <c r="C10" s="363"/>
      <c r="D10" s="44"/>
      <c r="E10" s="64"/>
    </row>
    <row r="11" spans="2:5" s="61" customFormat="1" x14ac:dyDescent="0.25">
      <c r="B11" s="96" t="s">
        <v>554</v>
      </c>
      <c r="C11" s="97"/>
      <c r="D11" s="141"/>
      <c r="E11" s="64"/>
    </row>
    <row r="12" spans="2:5" s="61" customFormat="1" x14ac:dyDescent="0.25">
      <c r="B12" s="98" t="s">
        <v>555</v>
      </c>
      <c r="C12" s="99"/>
      <c r="D12" s="100">
        <f>SUM(D5:D11)</f>
        <v>0</v>
      </c>
      <c r="E12" s="64"/>
    </row>
    <row r="13" spans="2:5" s="61" customFormat="1" x14ac:dyDescent="0.25">
      <c r="B13" s="64"/>
      <c r="C13" s="64"/>
      <c r="D13" s="64"/>
      <c r="E13" s="64"/>
    </row>
    <row r="14" spans="2:5" s="61" customFormat="1" x14ac:dyDescent="0.25">
      <c r="B14" s="64"/>
      <c r="C14" s="64"/>
      <c r="D14" s="64"/>
      <c r="E14" s="64"/>
    </row>
    <row r="15" spans="2:5" s="61" customFormat="1" x14ac:dyDescent="0.25">
      <c r="B15" s="64"/>
      <c r="C15" s="64"/>
      <c r="D15" s="64"/>
      <c r="E15" s="64"/>
    </row>
    <row r="16" spans="2:5" s="61" customFormat="1" x14ac:dyDescent="0.25">
      <c r="B16" s="64"/>
      <c r="C16" s="64"/>
      <c r="D16" s="64"/>
      <c r="E16" s="64"/>
    </row>
    <row r="17" spans="2:5" s="61" customFormat="1" x14ac:dyDescent="0.25">
      <c r="B17" s="64"/>
      <c r="C17" s="64"/>
      <c r="D17" s="64"/>
      <c r="E17" s="64"/>
    </row>
    <row r="18" spans="2:5" s="61" customFormat="1" x14ac:dyDescent="0.25">
      <c r="B18" s="64"/>
      <c r="C18" s="64"/>
      <c r="D18" s="64"/>
      <c r="E18" s="64"/>
    </row>
    <row r="19" spans="2:5" s="61" customFormat="1" x14ac:dyDescent="0.25">
      <c r="B19" s="64"/>
      <c r="C19" s="64"/>
      <c r="D19" s="64"/>
      <c r="E19" s="64"/>
    </row>
    <row r="20" spans="2:5" s="61" customFormat="1" x14ac:dyDescent="0.25">
      <c r="B20" s="64"/>
      <c r="C20" s="64"/>
      <c r="D20" s="64"/>
      <c r="E20" s="64"/>
    </row>
    <row r="21" spans="2:5" s="61" customFormat="1" x14ac:dyDescent="0.25">
      <c r="B21" s="64"/>
      <c r="C21" s="64"/>
      <c r="D21" s="64"/>
      <c r="E21" s="64"/>
    </row>
    <row r="22" spans="2:5" s="61" customFormat="1" x14ac:dyDescent="0.25">
      <c r="B22" s="64"/>
      <c r="C22" s="64"/>
      <c r="D22" s="64"/>
      <c r="E22" s="64"/>
    </row>
    <row r="23" spans="2:5" s="61" customFormat="1" x14ac:dyDescent="0.25">
      <c r="B23" s="64"/>
      <c r="C23" s="64"/>
      <c r="D23" s="64"/>
      <c r="E23" s="64"/>
    </row>
    <row r="24" spans="2:5" s="61" customFormat="1" x14ac:dyDescent="0.25">
      <c r="B24" s="64"/>
      <c r="C24" s="64"/>
      <c r="D24" s="64"/>
      <c r="E24" s="64"/>
    </row>
    <row r="25" spans="2:5" s="61" customFormat="1" x14ac:dyDescent="0.25">
      <c r="B25" s="64"/>
      <c r="C25" s="64"/>
      <c r="D25" s="64"/>
      <c r="E25" s="64"/>
    </row>
    <row r="26" spans="2:5" s="61" customFormat="1" x14ac:dyDescent="0.25">
      <c r="B26" s="64"/>
      <c r="C26" s="64"/>
      <c r="D26" s="64"/>
      <c r="E26" s="64"/>
    </row>
    <row r="27" spans="2:5" s="61" customFormat="1" x14ac:dyDescent="0.25">
      <c r="B27" s="64"/>
      <c r="C27" s="64"/>
      <c r="D27" s="64"/>
      <c r="E27" s="64"/>
    </row>
    <row r="28" spans="2:5" s="61" customFormat="1" x14ac:dyDescent="0.25">
      <c r="B28" s="64"/>
      <c r="C28" s="64"/>
      <c r="D28" s="64"/>
      <c r="E28" s="64"/>
    </row>
    <row r="29" spans="2:5" s="61" customFormat="1" x14ac:dyDescent="0.25">
      <c r="B29" s="64"/>
      <c r="C29" s="64"/>
      <c r="D29" s="64"/>
      <c r="E29" s="64"/>
    </row>
    <row r="30" spans="2:5" s="61" customFormat="1" x14ac:dyDescent="0.25">
      <c r="B30" s="64"/>
      <c r="C30" s="64"/>
      <c r="D30" s="64"/>
      <c r="E30" s="64"/>
    </row>
    <row r="31" spans="2:5" s="61" customFormat="1" x14ac:dyDescent="0.25">
      <c r="B31" s="64"/>
      <c r="C31" s="64"/>
      <c r="D31" s="64"/>
      <c r="E31" s="64"/>
    </row>
    <row r="32" spans="2:5" s="61" customFormat="1" x14ac:dyDescent="0.25">
      <c r="B32" s="64"/>
      <c r="C32" s="64"/>
      <c r="D32" s="64"/>
      <c r="E32" s="64"/>
    </row>
    <row r="33" spans="2:5" s="61" customFormat="1" x14ac:dyDescent="0.25">
      <c r="B33" s="64"/>
      <c r="C33" s="64"/>
      <c r="D33" s="64"/>
      <c r="E33" s="64"/>
    </row>
    <row r="34" spans="2:5" s="61" customFormat="1" x14ac:dyDescent="0.25">
      <c r="B34" s="64"/>
      <c r="C34" s="64"/>
      <c r="D34" s="64"/>
      <c r="E34" s="64"/>
    </row>
    <row r="35" spans="2:5" s="61" customFormat="1" x14ac:dyDescent="0.25">
      <c r="B35" s="64"/>
      <c r="C35" s="64"/>
      <c r="D35" s="64"/>
      <c r="E35" s="64"/>
    </row>
    <row r="36" spans="2:5" s="61" customFormat="1" x14ac:dyDescent="0.25">
      <c r="B36" s="64"/>
      <c r="C36" s="64"/>
      <c r="D36" s="64"/>
      <c r="E36" s="64"/>
    </row>
    <row r="37" spans="2:5" s="61" customFormat="1" x14ac:dyDescent="0.25">
      <c r="B37" s="64"/>
      <c r="C37" s="64"/>
      <c r="D37" s="64"/>
      <c r="E37" s="64"/>
    </row>
    <row r="38" spans="2:5" s="61" customFormat="1" x14ac:dyDescent="0.25">
      <c r="B38" s="64"/>
      <c r="C38" s="64"/>
      <c r="D38" s="64"/>
      <c r="E38" s="64"/>
    </row>
    <row r="39" spans="2:5" s="61" customFormat="1" x14ac:dyDescent="0.25">
      <c r="B39" s="64"/>
      <c r="C39" s="64"/>
      <c r="D39" s="64"/>
      <c r="E39" s="64"/>
    </row>
    <row r="40" spans="2:5" s="61" customFormat="1" x14ac:dyDescent="0.25">
      <c r="B40" s="64"/>
      <c r="C40" s="64"/>
      <c r="D40" s="64"/>
      <c r="E40" s="64"/>
    </row>
    <row r="41" spans="2:5" s="61" customFormat="1" x14ac:dyDescent="0.25">
      <c r="B41" s="64"/>
      <c r="C41" s="64"/>
      <c r="D41" s="64"/>
      <c r="E41" s="64"/>
    </row>
    <row r="42" spans="2:5" s="61" customFormat="1" x14ac:dyDescent="0.25">
      <c r="B42" s="64"/>
      <c r="C42" s="64"/>
      <c r="D42" s="64"/>
      <c r="E42" s="64"/>
    </row>
    <row r="43" spans="2:5" s="61" customFormat="1" x14ac:dyDescent="0.25">
      <c r="B43" s="64"/>
      <c r="C43" s="64"/>
      <c r="D43" s="64"/>
      <c r="E43" s="64"/>
    </row>
    <row r="44" spans="2:5" s="61" customFormat="1" x14ac:dyDescent="0.25">
      <c r="B44" s="64"/>
      <c r="C44" s="64"/>
      <c r="D44" s="64"/>
      <c r="E44" s="64"/>
    </row>
    <row r="45" spans="2:5" s="61" customFormat="1" x14ac:dyDescent="0.25">
      <c r="B45" s="64"/>
      <c r="C45" s="64"/>
      <c r="D45" s="64"/>
      <c r="E45" s="64"/>
    </row>
    <row r="46" spans="2:5" s="61" customFormat="1" x14ac:dyDescent="0.25">
      <c r="B46" s="64"/>
      <c r="C46" s="64"/>
      <c r="D46" s="64"/>
      <c r="E46" s="64"/>
    </row>
    <row r="47" spans="2:5" s="61" customFormat="1" x14ac:dyDescent="0.25">
      <c r="B47" s="64"/>
      <c r="C47" s="64"/>
      <c r="D47" s="64"/>
      <c r="E47" s="64"/>
    </row>
    <row r="48" spans="2:5" s="61" customFormat="1" x14ac:dyDescent="0.25">
      <c r="B48" s="64"/>
      <c r="C48" s="64"/>
      <c r="D48" s="64"/>
      <c r="E48" s="64"/>
    </row>
    <row r="49" spans="2:5" s="61" customFormat="1" x14ac:dyDescent="0.25">
      <c r="B49" s="64"/>
      <c r="C49" s="64"/>
      <c r="D49" s="64"/>
      <c r="E49" s="64"/>
    </row>
    <row r="50" spans="2:5" s="61" customFormat="1" x14ac:dyDescent="0.25">
      <c r="B50" s="64"/>
      <c r="C50" s="64"/>
      <c r="D50" s="64"/>
      <c r="E50" s="64"/>
    </row>
    <row r="51" spans="2:5" s="61" customFormat="1" x14ac:dyDescent="0.25">
      <c r="B51" s="64"/>
      <c r="C51" s="64"/>
      <c r="D51" s="64"/>
      <c r="E51" s="64"/>
    </row>
    <row r="52" spans="2:5" s="61" customFormat="1" x14ac:dyDescent="0.25">
      <c r="B52" s="64"/>
      <c r="C52" s="64"/>
      <c r="D52" s="64"/>
      <c r="E52" s="64"/>
    </row>
    <row r="53" spans="2:5" s="61" customFormat="1" x14ac:dyDescent="0.25">
      <c r="B53" s="64"/>
      <c r="C53" s="64"/>
      <c r="D53" s="64"/>
      <c r="E53" s="64"/>
    </row>
    <row r="54" spans="2:5" s="61" customFormat="1" x14ac:dyDescent="0.25">
      <c r="B54" s="64"/>
      <c r="C54" s="64"/>
      <c r="D54" s="64"/>
      <c r="E54" s="64"/>
    </row>
    <row r="55" spans="2:5" s="61" customFormat="1" x14ac:dyDescent="0.25">
      <c r="B55" s="64"/>
      <c r="C55" s="64"/>
      <c r="D55" s="64"/>
      <c r="E55" s="64"/>
    </row>
    <row r="56" spans="2:5" s="61" customFormat="1" x14ac:dyDescent="0.25">
      <c r="B56" s="64"/>
      <c r="C56" s="64"/>
      <c r="D56" s="64"/>
      <c r="E56" s="64"/>
    </row>
    <row r="57" spans="2:5" s="61" customFormat="1" x14ac:dyDescent="0.25">
      <c r="B57" s="64"/>
      <c r="C57" s="64"/>
      <c r="D57" s="64"/>
      <c r="E57" s="64"/>
    </row>
    <row r="58" spans="2:5" s="61" customFormat="1" x14ac:dyDescent="0.25">
      <c r="B58" s="64"/>
      <c r="C58" s="64"/>
      <c r="D58" s="64"/>
      <c r="E58" s="64"/>
    </row>
    <row r="59" spans="2:5" s="61" customFormat="1" x14ac:dyDescent="0.25">
      <c r="B59" s="64"/>
      <c r="C59" s="64"/>
      <c r="D59" s="64"/>
      <c r="E59" s="64"/>
    </row>
    <row r="60" spans="2:5" s="61" customFormat="1" x14ac:dyDescent="0.25">
      <c r="B60" s="64"/>
      <c r="C60" s="64"/>
      <c r="D60" s="64"/>
      <c r="E60" s="64"/>
    </row>
    <row r="61" spans="2:5" s="61" customFormat="1" x14ac:dyDescent="0.25">
      <c r="B61" s="64"/>
      <c r="C61" s="64"/>
      <c r="D61" s="64"/>
      <c r="E61" s="64"/>
    </row>
    <row r="62" spans="2:5" s="61" customFormat="1" x14ac:dyDescent="0.25">
      <c r="B62" s="64"/>
      <c r="C62" s="64"/>
      <c r="D62" s="64"/>
      <c r="E62" s="64"/>
    </row>
    <row r="63" spans="2:5" s="61" customFormat="1" x14ac:dyDescent="0.25">
      <c r="B63" s="64"/>
      <c r="C63" s="64"/>
      <c r="D63" s="64"/>
      <c r="E63" s="64"/>
    </row>
    <row r="64" spans="2:5" s="61" customFormat="1" x14ac:dyDescent="0.25">
      <c r="B64" s="64"/>
      <c r="C64" s="64"/>
      <c r="D64" s="64"/>
      <c r="E64" s="64"/>
    </row>
    <row r="65" spans="2:5" s="61" customFormat="1" x14ac:dyDescent="0.25">
      <c r="B65" s="64"/>
      <c r="C65" s="64"/>
      <c r="D65" s="64"/>
      <c r="E65" s="64"/>
    </row>
    <row r="66" spans="2:5" s="61" customFormat="1" x14ac:dyDescent="0.25">
      <c r="B66" s="64"/>
      <c r="C66" s="64"/>
      <c r="D66" s="64"/>
      <c r="E66" s="64"/>
    </row>
    <row r="67" spans="2:5" s="61" customFormat="1" x14ac:dyDescent="0.25">
      <c r="B67" s="64"/>
      <c r="C67" s="64"/>
      <c r="D67" s="64"/>
      <c r="E67" s="64"/>
    </row>
    <row r="68" spans="2:5" s="61" customFormat="1" x14ac:dyDescent="0.25">
      <c r="B68" s="64"/>
      <c r="C68" s="64"/>
      <c r="D68" s="64"/>
      <c r="E68" s="64"/>
    </row>
    <row r="69" spans="2:5" s="61" customFormat="1" x14ac:dyDescent="0.25">
      <c r="B69" s="64"/>
      <c r="C69" s="64"/>
      <c r="D69" s="64"/>
      <c r="E69" s="64"/>
    </row>
    <row r="70" spans="2:5" s="61" customFormat="1" x14ac:dyDescent="0.25">
      <c r="B70" s="64"/>
      <c r="C70" s="64"/>
      <c r="D70" s="64"/>
      <c r="E70" s="64"/>
    </row>
    <row r="71" spans="2:5" s="61" customFormat="1" x14ac:dyDescent="0.25">
      <c r="B71" s="64"/>
      <c r="C71" s="64"/>
      <c r="D71" s="64"/>
      <c r="E71" s="64"/>
    </row>
    <row r="72" spans="2:5" s="61" customFormat="1" x14ac:dyDescent="0.25">
      <c r="B72" s="64"/>
      <c r="C72" s="64"/>
      <c r="D72" s="64"/>
      <c r="E72" s="64"/>
    </row>
    <row r="73" spans="2:5" s="61" customFormat="1" x14ac:dyDescent="0.25">
      <c r="B73" s="64"/>
      <c r="C73" s="64"/>
      <c r="D73" s="64"/>
      <c r="E73" s="64"/>
    </row>
    <row r="74" spans="2:5" s="61" customFormat="1" x14ac:dyDescent="0.25">
      <c r="B74" s="64"/>
      <c r="C74" s="64"/>
      <c r="D74" s="64"/>
      <c r="E74" s="64"/>
    </row>
    <row r="75" spans="2:5" s="61" customFormat="1" x14ac:dyDescent="0.25">
      <c r="B75" s="64"/>
      <c r="C75" s="64"/>
      <c r="D75" s="64"/>
      <c r="E75" s="64"/>
    </row>
    <row r="76" spans="2:5" s="61" customFormat="1" x14ac:dyDescent="0.25">
      <c r="B76" s="64"/>
      <c r="C76" s="64"/>
      <c r="D76" s="64"/>
      <c r="E76" s="64"/>
    </row>
    <row r="77" spans="2:5" s="61" customFormat="1" x14ac:dyDescent="0.25">
      <c r="B77" s="64"/>
      <c r="C77" s="64"/>
      <c r="D77" s="64"/>
      <c r="E77" s="64"/>
    </row>
    <row r="78" spans="2:5" s="61" customFormat="1" x14ac:dyDescent="0.25">
      <c r="B78" s="64"/>
      <c r="C78" s="64"/>
      <c r="D78" s="64"/>
      <c r="E78" s="64"/>
    </row>
    <row r="79" spans="2:5" s="61" customFormat="1" x14ac:dyDescent="0.25">
      <c r="B79" s="64"/>
      <c r="C79" s="64"/>
      <c r="D79" s="64"/>
      <c r="E79" s="64"/>
    </row>
    <row r="80" spans="2:5" s="61" customFormat="1" x14ac:dyDescent="0.25">
      <c r="B80" s="64"/>
      <c r="C80" s="64"/>
      <c r="D80" s="64"/>
      <c r="E80" s="64"/>
    </row>
    <row r="81" spans="2:5" s="61" customFormat="1" x14ac:dyDescent="0.25">
      <c r="B81" s="64"/>
      <c r="C81" s="64"/>
      <c r="D81" s="64"/>
      <c r="E81" s="64"/>
    </row>
    <row r="82" spans="2:5" s="61" customFormat="1" x14ac:dyDescent="0.25">
      <c r="B82" s="64"/>
      <c r="C82" s="64"/>
      <c r="D82" s="64"/>
      <c r="E82" s="64"/>
    </row>
    <row r="83" spans="2:5" s="61" customFormat="1" x14ac:dyDescent="0.25">
      <c r="B83" s="64"/>
      <c r="C83" s="64"/>
      <c r="D83" s="64"/>
      <c r="E83" s="64"/>
    </row>
    <row r="84" spans="2:5" s="61" customFormat="1" x14ac:dyDescent="0.25">
      <c r="B84" s="64"/>
      <c r="C84" s="64"/>
      <c r="D84" s="64"/>
      <c r="E84" s="64"/>
    </row>
    <row r="85" spans="2:5" s="61" customFormat="1" x14ac:dyDescent="0.25">
      <c r="B85" s="64"/>
      <c r="C85" s="64"/>
      <c r="D85" s="64"/>
      <c r="E85" s="64"/>
    </row>
    <row r="86" spans="2:5" s="61" customFormat="1" x14ac:dyDescent="0.25">
      <c r="B86" s="64"/>
      <c r="C86" s="64"/>
      <c r="D86" s="64"/>
      <c r="E86" s="64"/>
    </row>
    <row r="87" spans="2:5" s="61" customFormat="1" x14ac:dyDescent="0.25">
      <c r="B87" s="64"/>
      <c r="C87" s="64"/>
      <c r="D87" s="64"/>
      <c r="E87" s="64"/>
    </row>
    <row r="88" spans="2:5" s="61" customFormat="1" x14ac:dyDescent="0.25">
      <c r="B88" s="64"/>
      <c r="C88" s="64"/>
      <c r="D88" s="64"/>
      <c r="E88" s="64"/>
    </row>
    <row r="89" spans="2:5" s="61" customFormat="1" x14ac:dyDescent="0.25">
      <c r="B89" s="64"/>
      <c r="C89" s="64"/>
      <c r="D89" s="64"/>
      <c r="E89" s="64"/>
    </row>
    <row r="90" spans="2:5" s="61" customFormat="1" x14ac:dyDescent="0.25">
      <c r="B90" s="64"/>
      <c r="C90" s="64"/>
      <c r="D90" s="64"/>
      <c r="E90" s="64"/>
    </row>
    <row r="91" spans="2:5" s="61" customFormat="1" x14ac:dyDescent="0.25">
      <c r="B91" s="64"/>
      <c r="C91" s="64"/>
      <c r="D91" s="64"/>
      <c r="E91" s="64"/>
    </row>
    <row r="92" spans="2:5" s="61" customFormat="1" x14ac:dyDescent="0.25">
      <c r="B92" s="64"/>
      <c r="C92" s="64"/>
      <c r="D92" s="64"/>
      <c r="E92" s="64"/>
    </row>
    <row r="93" spans="2:5" s="61" customFormat="1" x14ac:dyDescent="0.25">
      <c r="B93" s="64"/>
      <c r="C93" s="64"/>
      <c r="D93" s="64"/>
      <c r="E93" s="64"/>
    </row>
    <row r="94" spans="2:5" s="61" customFormat="1" x14ac:dyDescent="0.25">
      <c r="B94" s="64"/>
      <c r="C94" s="64"/>
      <c r="D94" s="64"/>
      <c r="E94" s="64"/>
    </row>
    <row r="95" spans="2:5" s="61" customFormat="1" x14ac:dyDescent="0.25">
      <c r="B95" s="64"/>
      <c r="C95" s="64"/>
      <c r="D95" s="64"/>
      <c r="E95" s="64"/>
    </row>
    <row r="96" spans="2:5" s="61" customFormat="1" x14ac:dyDescent="0.25">
      <c r="B96" s="64"/>
      <c r="C96" s="64"/>
      <c r="D96" s="64"/>
      <c r="E96" s="64"/>
    </row>
    <row r="97" spans="2:5" s="61" customFormat="1" x14ac:dyDescent="0.25">
      <c r="B97" s="64"/>
      <c r="C97" s="64"/>
      <c r="D97" s="64"/>
      <c r="E97" s="64"/>
    </row>
    <row r="98" spans="2:5" s="61" customFormat="1" x14ac:dyDescent="0.25">
      <c r="B98" s="64"/>
      <c r="C98" s="64"/>
      <c r="D98" s="64"/>
      <c r="E98" s="64"/>
    </row>
    <row r="99" spans="2:5" s="61" customFormat="1" x14ac:dyDescent="0.25">
      <c r="B99" s="64"/>
      <c r="C99" s="64"/>
      <c r="D99" s="64"/>
      <c r="E99" s="64"/>
    </row>
    <row r="100" spans="2:5" s="61" customFormat="1" x14ac:dyDescent="0.25">
      <c r="B100" s="64"/>
      <c r="C100" s="64"/>
      <c r="D100" s="64"/>
      <c r="E100" s="64"/>
    </row>
    <row r="101" spans="2:5" s="61" customFormat="1" x14ac:dyDescent="0.25">
      <c r="B101" s="64"/>
      <c r="C101" s="64"/>
      <c r="D101" s="64"/>
      <c r="E101" s="64"/>
    </row>
    <row r="102" spans="2:5" s="61" customFormat="1" x14ac:dyDescent="0.25">
      <c r="B102" s="64"/>
      <c r="C102" s="64"/>
      <c r="D102" s="64"/>
      <c r="E102" s="64"/>
    </row>
    <row r="103" spans="2:5" s="61" customFormat="1" x14ac:dyDescent="0.25">
      <c r="B103" s="64"/>
      <c r="C103" s="64"/>
      <c r="D103" s="64"/>
      <c r="E103" s="64"/>
    </row>
    <row r="104" spans="2:5" s="61" customFormat="1" x14ac:dyDescent="0.25">
      <c r="B104" s="64"/>
      <c r="C104" s="64"/>
      <c r="D104" s="64"/>
      <c r="E104" s="64"/>
    </row>
    <row r="105" spans="2:5" s="61" customFormat="1" x14ac:dyDescent="0.25">
      <c r="B105" s="64"/>
      <c r="C105" s="64"/>
      <c r="D105" s="64"/>
      <c r="E105" s="64"/>
    </row>
    <row r="106" spans="2:5" s="61" customFormat="1" x14ac:dyDescent="0.25">
      <c r="B106" s="64"/>
      <c r="C106" s="64"/>
      <c r="D106" s="64"/>
      <c r="E106" s="64"/>
    </row>
    <row r="107" spans="2:5" s="61" customFormat="1" x14ac:dyDescent="0.25">
      <c r="B107" s="64"/>
      <c r="C107" s="64"/>
      <c r="D107" s="64"/>
      <c r="E107" s="64"/>
    </row>
    <row r="108" spans="2:5" s="61" customFormat="1" x14ac:dyDescent="0.25">
      <c r="B108" s="64"/>
      <c r="C108" s="64"/>
      <c r="D108" s="64"/>
      <c r="E108" s="64"/>
    </row>
    <row r="109" spans="2:5" s="61" customFormat="1" x14ac:dyDescent="0.25">
      <c r="B109" s="64"/>
      <c r="C109" s="64"/>
      <c r="D109" s="64"/>
      <c r="E109" s="64"/>
    </row>
    <row r="110" spans="2:5" s="61" customFormat="1" x14ac:dyDescent="0.25">
      <c r="B110" s="64"/>
      <c r="C110" s="64"/>
      <c r="D110" s="64"/>
      <c r="E110" s="64"/>
    </row>
    <row r="111" spans="2:5" s="61" customFormat="1" x14ac:dyDescent="0.25">
      <c r="B111" s="64"/>
      <c r="C111" s="64"/>
      <c r="D111" s="64"/>
      <c r="E111" s="64"/>
    </row>
    <row r="112" spans="2:5" s="61" customFormat="1" x14ac:dyDescent="0.25">
      <c r="B112" s="64"/>
      <c r="C112" s="64"/>
      <c r="D112" s="64"/>
      <c r="E112" s="64"/>
    </row>
    <row r="113" spans="2:5" s="61" customFormat="1" x14ac:dyDescent="0.25">
      <c r="B113" s="64"/>
      <c r="C113" s="64"/>
      <c r="D113" s="64"/>
      <c r="E113" s="64"/>
    </row>
    <row r="114" spans="2:5" s="61" customFormat="1" x14ac:dyDescent="0.25">
      <c r="B114" s="64"/>
      <c r="C114" s="64"/>
      <c r="D114" s="64"/>
      <c r="E114" s="64"/>
    </row>
    <row r="115" spans="2:5" s="61" customFormat="1" x14ac:dyDescent="0.25">
      <c r="B115" s="64"/>
      <c r="C115" s="64"/>
      <c r="D115" s="64"/>
      <c r="E115" s="64"/>
    </row>
    <row r="116" spans="2:5" s="61" customFormat="1" x14ac:dyDescent="0.25">
      <c r="B116" s="64"/>
      <c r="C116" s="64"/>
      <c r="D116" s="64"/>
      <c r="E116" s="64"/>
    </row>
    <row r="117" spans="2:5" s="61" customFormat="1" x14ac:dyDescent="0.25">
      <c r="B117" s="64"/>
      <c r="C117" s="64"/>
      <c r="D117" s="64"/>
      <c r="E117" s="64"/>
    </row>
    <row r="118" spans="2:5" s="61" customFormat="1" x14ac:dyDescent="0.25">
      <c r="B118" s="64"/>
      <c r="C118" s="64"/>
      <c r="D118" s="64"/>
      <c r="E118" s="64"/>
    </row>
    <row r="119" spans="2:5" s="61" customFormat="1" x14ac:dyDescent="0.25">
      <c r="B119" s="64"/>
      <c r="C119" s="64"/>
      <c r="D119" s="64"/>
      <c r="E119" s="64"/>
    </row>
    <row r="120" spans="2:5" s="61" customFormat="1" x14ac:dyDescent="0.25">
      <c r="B120" s="64"/>
      <c r="C120" s="64"/>
      <c r="D120" s="64"/>
      <c r="E120" s="64"/>
    </row>
    <row r="121" spans="2:5" s="61" customFormat="1" x14ac:dyDescent="0.25">
      <c r="B121" s="64"/>
      <c r="C121" s="64"/>
      <c r="D121" s="64"/>
      <c r="E121" s="64"/>
    </row>
    <row r="122" spans="2:5" s="61" customFormat="1" x14ac:dyDescent="0.25">
      <c r="B122" s="64"/>
      <c r="C122" s="64"/>
      <c r="D122" s="64"/>
      <c r="E122" s="64"/>
    </row>
    <row r="123" spans="2:5" s="61" customFormat="1" x14ac:dyDescent="0.25">
      <c r="B123" s="64"/>
      <c r="C123" s="64"/>
      <c r="D123" s="64"/>
      <c r="E123" s="64"/>
    </row>
    <row r="124" spans="2:5" s="61" customFormat="1" x14ac:dyDescent="0.25">
      <c r="B124" s="64"/>
      <c r="C124" s="64"/>
      <c r="D124" s="64"/>
      <c r="E124" s="64"/>
    </row>
    <row r="125" spans="2:5" s="61" customFormat="1" x14ac:dyDescent="0.25">
      <c r="B125" s="64"/>
      <c r="C125" s="64"/>
      <c r="D125" s="64"/>
      <c r="E125" s="64"/>
    </row>
    <row r="126" spans="2:5" s="61" customFormat="1" x14ac:dyDescent="0.25">
      <c r="B126" s="64"/>
      <c r="C126" s="64"/>
      <c r="D126" s="64"/>
      <c r="E126" s="64"/>
    </row>
    <row r="127" spans="2:5" s="61" customFormat="1" x14ac:dyDescent="0.25">
      <c r="B127" s="64"/>
      <c r="C127" s="64"/>
      <c r="D127" s="64"/>
      <c r="E127" s="64"/>
    </row>
    <row r="128" spans="2:5" s="61" customFormat="1" x14ac:dyDescent="0.25">
      <c r="B128" s="64"/>
      <c r="C128" s="64"/>
      <c r="D128" s="64"/>
      <c r="E128" s="64"/>
    </row>
    <row r="129" spans="2:5" s="61" customFormat="1" x14ac:dyDescent="0.25">
      <c r="B129" s="64"/>
      <c r="C129" s="64"/>
      <c r="D129" s="64"/>
      <c r="E129" s="64"/>
    </row>
    <row r="130" spans="2:5" s="61" customFormat="1" x14ac:dyDescent="0.25">
      <c r="B130" s="64"/>
      <c r="C130" s="64"/>
      <c r="D130" s="64"/>
      <c r="E130" s="64"/>
    </row>
    <row r="131" spans="2:5" s="61" customFormat="1" x14ac:dyDescent="0.25">
      <c r="B131" s="64"/>
      <c r="C131" s="64"/>
      <c r="D131" s="64"/>
      <c r="E131" s="64"/>
    </row>
    <row r="132" spans="2:5" s="61" customFormat="1" x14ac:dyDescent="0.25">
      <c r="B132" s="64"/>
      <c r="C132" s="64"/>
      <c r="D132" s="64"/>
      <c r="E132" s="64"/>
    </row>
    <row r="133" spans="2:5" s="61" customFormat="1" x14ac:dyDescent="0.25">
      <c r="B133" s="64"/>
      <c r="C133" s="64"/>
      <c r="D133" s="64"/>
      <c r="E133" s="64"/>
    </row>
    <row r="134" spans="2:5" s="61" customFormat="1" x14ac:dyDescent="0.25">
      <c r="B134" s="64"/>
      <c r="C134" s="64"/>
      <c r="D134" s="64"/>
      <c r="E134" s="64"/>
    </row>
    <row r="135" spans="2:5" s="61" customFormat="1" x14ac:dyDescent="0.25">
      <c r="B135" s="64"/>
      <c r="C135" s="64"/>
      <c r="D135" s="64"/>
      <c r="E135" s="64"/>
    </row>
    <row r="136" spans="2:5" s="61" customFormat="1" x14ac:dyDescent="0.25">
      <c r="B136" s="64"/>
      <c r="C136" s="64"/>
      <c r="D136" s="64"/>
      <c r="E136" s="64"/>
    </row>
    <row r="137" spans="2:5" s="61" customFormat="1" x14ac:dyDescent="0.25">
      <c r="B137" s="64"/>
      <c r="C137" s="64"/>
      <c r="D137" s="64"/>
      <c r="E137" s="64"/>
    </row>
    <row r="138" spans="2:5" s="61" customFormat="1" x14ac:dyDescent="0.25">
      <c r="B138" s="64"/>
      <c r="C138" s="64"/>
      <c r="D138" s="64"/>
      <c r="E138" s="64"/>
    </row>
    <row r="139" spans="2:5" s="61" customFormat="1" x14ac:dyDescent="0.25">
      <c r="B139" s="64"/>
      <c r="C139" s="64"/>
      <c r="D139" s="64"/>
      <c r="E139" s="64"/>
    </row>
    <row r="140" spans="2:5" s="61" customFormat="1" x14ac:dyDescent="0.25">
      <c r="B140" s="64"/>
      <c r="C140" s="64"/>
      <c r="D140" s="64"/>
      <c r="E140" s="64"/>
    </row>
    <row r="141" spans="2:5" s="61" customFormat="1" x14ac:dyDescent="0.25">
      <c r="B141" s="64"/>
      <c r="C141" s="64"/>
      <c r="D141" s="64"/>
      <c r="E141" s="64"/>
    </row>
    <row r="142" spans="2:5" s="61" customFormat="1" x14ac:dyDescent="0.25">
      <c r="B142" s="64"/>
      <c r="C142" s="64"/>
      <c r="D142" s="64"/>
      <c r="E142" s="64"/>
    </row>
    <row r="143" spans="2:5" s="61" customFormat="1" x14ac:dyDescent="0.25">
      <c r="B143" s="64"/>
      <c r="C143" s="64"/>
      <c r="D143" s="64"/>
      <c r="E143" s="64"/>
    </row>
    <row r="144" spans="2:5" s="61" customFormat="1" x14ac:dyDescent="0.25">
      <c r="B144" s="64"/>
      <c r="C144" s="64"/>
      <c r="D144" s="64"/>
      <c r="E144" s="64"/>
    </row>
    <row r="145" spans="2:5" s="61" customFormat="1" x14ac:dyDescent="0.25">
      <c r="B145" s="64"/>
      <c r="C145" s="64"/>
      <c r="D145" s="64"/>
      <c r="E145" s="64"/>
    </row>
    <row r="146" spans="2:5" s="61" customFormat="1" x14ac:dyDescent="0.25">
      <c r="B146" s="64"/>
      <c r="C146" s="64"/>
      <c r="D146" s="64"/>
      <c r="E146" s="64"/>
    </row>
    <row r="147" spans="2:5" s="61" customFormat="1" x14ac:dyDescent="0.25">
      <c r="B147" s="64"/>
      <c r="C147" s="64"/>
      <c r="D147" s="64"/>
      <c r="E147" s="64"/>
    </row>
    <row r="148" spans="2:5" s="61" customFormat="1" x14ac:dyDescent="0.25">
      <c r="B148" s="64"/>
      <c r="C148" s="64"/>
      <c r="D148" s="64"/>
      <c r="E148" s="64"/>
    </row>
    <row r="149" spans="2:5" s="61" customFormat="1" x14ac:dyDescent="0.25">
      <c r="B149" s="64"/>
      <c r="C149" s="64"/>
      <c r="D149" s="64"/>
      <c r="E149" s="64"/>
    </row>
    <row r="150" spans="2:5" s="61" customFormat="1" x14ac:dyDescent="0.25">
      <c r="B150" s="64"/>
      <c r="C150" s="64"/>
      <c r="D150" s="64"/>
      <c r="E150" s="64"/>
    </row>
    <row r="151" spans="2:5" s="61" customFormat="1" x14ac:dyDescent="0.25">
      <c r="B151" s="64"/>
      <c r="C151" s="64"/>
      <c r="D151" s="64"/>
      <c r="E151" s="64"/>
    </row>
    <row r="152" spans="2:5" s="61" customFormat="1" x14ac:dyDescent="0.25">
      <c r="B152" s="64"/>
      <c r="C152" s="64"/>
      <c r="D152" s="64"/>
      <c r="E152" s="64"/>
    </row>
    <row r="153" spans="2:5" s="61" customFormat="1" x14ac:dyDescent="0.25">
      <c r="B153" s="64"/>
      <c r="C153" s="64"/>
      <c r="D153" s="64"/>
      <c r="E153" s="64"/>
    </row>
    <row r="154" spans="2:5" s="61" customFormat="1" x14ac:dyDescent="0.25">
      <c r="B154" s="64"/>
      <c r="C154" s="64"/>
      <c r="D154" s="64"/>
      <c r="E154" s="64"/>
    </row>
    <row r="155" spans="2:5" s="61" customFormat="1" x14ac:dyDescent="0.25">
      <c r="B155" s="64"/>
      <c r="C155" s="64"/>
      <c r="D155" s="64"/>
      <c r="E155" s="64"/>
    </row>
    <row r="156" spans="2:5" s="61" customFormat="1" x14ac:dyDescent="0.25">
      <c r="B156" s="64"/>
      <c r="C156" s="64"/>
      <c r="D156" s="64"/>
      <c r="E156" s="64"/>
    </row>
    <row r="157" spans="2:5" s="61" customFormat="1" x14ac:dyDescent="0.25">
      <c r="B157" s="64"/>
      <c r="C157" s="64"/>
      <c r="D157" s="64"/>
      <c r="E157" s="64"/>
    </row>
    <row r="158" spans="2:5" s="61" customFormat="1" x14ac:dyDescent="0.25">
      <c r="B158" s="64"/>
      <c r="C158" s="64"/>
      <c r="D158" s="64"/>
      <c r="E158" s="64"/>
    </row>
    <row r="159" spans="2:5" s="61" customFormat="1" x14ac:dyDescent="0.25">
      <c r="B159" s="64"/>
      <c r="C159" s="64"/>
      <c r="D159" s="64"/>
      <c r="E159" s="64"/>
    </row>
    <row r="160" spans="2:5" s="61" customFormat="1" x14ac:dyDescent="0.25">
      <c r="B160" s="64"/>
      <c r="C160" s="64"/>
      <c r="D160" s="64"/>
      <c r="E160" s="64"/>
    </row>
    <row r="161" spans="2:5" s="61" customFormat="1" x14ac:dyDescent="0.25">
      <c r="B161" s="64"/>
      <c r="C161" s="64"/>
      <c r="D161" s="64"/>
      <c r="E161" s="64"/>
    </row>
    <row r="162" spans="2:5" s="61" customFormat="1" x14ac:dyDescent="0.25">
      <c r="B162" s="64"/>
      <c r="C162" s="64"/>
      <c r="D162" s="64"/>
      <c r="E162" s="64"/>
    </row>
    <row r="163" spans="2:5" s="61" customFormat="1" x14ac:dyDescent="0.25">
      <c r="B163" s="64"/>
      <c r="C163" s="64"/>
      <c r="D163" s="64"/>
      <c r="E163" s="64"/>
    </row>
    <row r="164" spans="2:5" s="61" customFormat="1" x14ac:dyDescent="0.25">
      <c r="B164" s="64"/>
      <c r="C164" s="64"/>
      <c r="D164" s="64"/>
      <c r="E164" s="64"/>
    </row>
    <row r="165" spans="2:5" s="61" customFormat="1" x14ac:dyDescent="0.25">
      <c r="B165" s="64"/>
      <c r="C165" s="64"/>
      <c r="D165" s="64"/>
      <c r="E165" s="64"/>
    </row>
    <row r="166" spans="2:5" s="61" customFormat="1" x14ac:dyDescent="0.25">
      <c r="B166" s="64"/>
      <c r="C166" s="64"/>
      <c r="D166" s="64"/>
      <c r="E166" s="64"/>
    </row>
    <row r="167" spans="2:5" s="61" customFormat="1" x14ac:dyDescent="0.25">
      <c r="B167" s="64"/>
      <c r="C167" s="64"/>
      <c r="D167" s="64"/>
      <c r="E167" s="64"/>
    </row>
    <row r="168" spans="2:5" s="61" customFormat="1" x14ac:dyDescent="0.25">
      <c r="B168" s="64"/>
      <c r="C168" s="64"/>
      <c r="D168" s="64"/>
      <c r="E168" s="64"/>
    </row>
    <row r="169" spans="2:5" s="61" customFormat="1" x14ac:dyDescent="0.25">
      <c r="B169" s="64"/>
      <c r="C169" s="64"/>
      <c r="D169" s="64"/>
      <c r="E169" s="64"/>
    </row>
    <row r="170" spans="2:5" s="61" customFormat="1" x14ac:dyDescent="0.25">
      <c r="B170" s="64"/>
      <c r="C170" s="64"/>
      <c r="D170" s="64"/>
      <c r="E170" s="64"/>
    </row>
    <row r="171" spans="2:5" s="61" customFormat="1" x14ac:dyDescent="0.25">
      <c r="B171" s="64"/>
      <c r="C171" s="64"/>
      <c r="D171" s="64"/>
      <c r="E171" s="64"/>
    </row>
    <row r="172" spans="2:5" s="61" customFormat="1" x14ac:dyDescent="0.25">
      <c r="B172" s="64"/>
      <c r="C172" s="64"/>
      <c r="D172" s="64"/>
      <c r="E172" s="64"/>
    </row>
    <row r="173" spans="2:5" s="61" customFormat="1" x14ac:dyDescent="0.25">
      <c r="B173" s="64"/>
      <c r="C173" s="64"/>
      <c r="D173" s="64"/>
      <c r="E173" s="64"/>
    </row>
    <row r="174" spans="2:5" s="61" customFormat="1" x14ac:dyDescent="0.25">
      <c r="B174" s="64"/>
      <c r="C174" s="64"/>
      <c r="D174" s="64"/>
      <c r="E174" s="64"/>
    </row>
    <row r="175" spans="2:5" s="61" customFormat="1" x14ac:dyDescent="0.25">
      <c r="B175" s="64"/>
      <c r="C175" s="64"/>
      <c r="D175" s="64"/>
      <c r="E175" s="64"/>
    </row>
    <row r="176" spans="2:5" s="61" customFormat="1" x14ac:dyDescent="0.25">
      <c r="B176" s="64"/>
      <c r="C176" s="64"/>
      <c r="D176" s="64"/>
      <c r="E176" s="64"/>
    </row>
    <row r="177" spans="2:5" s="61" customFormat="1" x14ac:dyDescent="0.25">
      <c r="B177" s="64"/>
      <c r="C177" s="64"/>
      <c r="D177" s="64"/>
      <c r="E177" s="64"/>
    </row>
    <row r="178" spans="2:5" s="61" customFormat="1" x14ac:dyDescent="0.25">
      <c r="B178" s="64"/>
      <c r="C178" s="64"/>
      <c r="D178" s="64"/>
      <c r="E178" s="64"/>
    </row>
    <row r="179" spans="2:5" s="61" customFormat="1" x14ac:dyDescent="0.25">
      <c r="B179" s="64"/>
      <c r="C179" s="64"/>
      <c r="D179" s="64"/>
      <c r="E179" s="64"/>
    </row>
    <row r="180" spans="2:5" s="61" customFormat="1" x14ac:dyDescent="0.25">
      <c r="B180" s="64"/>
      <c r="C180" s="64"/>
      <c r="D180" s="64"/>
      <c r="E180" s="64"/>
    </row>
    <row r="181" spans="2:5" s="61" customFormat="1" x14ac:dyDescent="0.25">
      <c r="B181" s="64"/>
      <c r="C181" s="64"/>
      <c r="D181" s="64"/>
      <c r="E181" s="64"/>
    </row>
    <row r="182" spans="2:5" s="61" customFormat="1" x14ac:dyDescent="0.25">
      <c r="B182" s="64"/>
      <c r="C182" s="64"/>
      <c r="D182" s="64"/>
      <c r="E182" s="64"/>
    </row>
    <row r="183" spans="2:5" s="61" customFormat="1" x14ac:dyDescent="0.25">
      <c r="B183" s="64"/>
      <c r="C183" s="64"/>
      <c r="D183" s="64"/>
      <c r="E183" s="64"/>
    </row>
    <row r="184" spans="2:5" s="61" customFormat="1" x14ac:dyDescent="0.25">
      <c r="B184" s="64"/>
      <c r="C184" s="64"/>
      <c r="D184" s="64"/>
      <c r="E184" s="64"/>
    </row>
    <row r="185" spans="2:5" s="61" customFormat="1" x14ac:dyDescent="0.25">
      <c r="B185" s="64"/>
      <c r="C185" s="64"/>
      <c r="D185" s="64"/>
      <c r="E185" s="64"/>
    </row>
    <row r="186" spans="2:5" s="61" customFormat="1" x14ac:dyDescent="0.25">
      <c r="B186" s="64"/>
      <c r="C186" s="64"/>
      <c r="D186" s="64"/>
      <c r="E186" s="64"/>
    </row>
    <row r="187" spans="2:5" s="61" customFormat="1" x14ac:dyDescent="0.25">
      <c r="B187" s="64"/>
      <c r="C187" s="64"/>
      <c r="D187" s="64"/>
      <c r="E187" s="64"/>
    </row>
    <row r="188" spans="2:5" s="61" customFormat="1" x14ac:dyDescent="0.25">
      <c r="B188" s="64"/>
      <c r="C188" s="64"/>
      <c r="D188" s="64"/>
      <c r="E188" s="64"/>
    </row>
    <row r="189" spans="2:5" s="61" customFormat="1" x14ac:dyDescent="0.25">
      <c r="B189" s="64"/>
      <c r="C189" s="64"/>
      <c r="D189" s="64"/>
      <c r="E189" s="64"/>
    </row>
    <row r="190" spans="2:5" s="61" customFormat="1" x14ac:dyDescent="0.25">
      <c r="B190" s="64"/>
      <c r="C190" s="64"/>
      <c r="D190" s="64"/>
      <c r="E190" s="64"/>
    </row>
    <row r="191" spans="2:5" s="61" customFormat="1" x14ac:dyDescent="0.25">
      <c r="B191" s="64"/>
      <c r="C191" s="64"/>
      <c r="D191" s="64"/>
      <c r="E191" s="64"/>
    </row>
    <row r="192" spans="2:5" s="61" customFormat="1" x14ac:dyDescent="0.25">
      <c r="B192" s="64"/>
      <c r="C192" s="64"/>
      <c r="D192" s="64"/>
      <c r="E192" s="64"/>
    </row>
    <row r="193" spans="2:5" s="61" customFormat="1" x14ac:dyDescent="0.25">
      <c r="B193" s="64"/>
      <c r="C193" s="64"/>
      <c r="D193" s="64"/>
      <c r="E193" s="64"/>
    </row>
    <row r="194" spans="2:5" s="61" customFormat="1" x14ac:dyDescent="0.25">
      <c r="B194" s="64"/>
      <c r="C194" s="64"/>
      <c r="D194" s="64"/>
      <c r="E194" s="64"/>
    </row>
    <row r="195" spans="2:5" s="61" customFormat="1" x14ac:dyDescent="0.25">
      <c r="B195" s="64"/>
      <c r="C195" s="64"/>
      <c r="D195" s="64"/>
      <c r="E195" s="64"/>
    </row>
    <row r="196" spans="2:5" s="61" customFormat="1" x14ac:dyDescent="0.25">
      <c r="B196" s="64"/>
      <c r="C196" s="64"/>
      <c r="D196" s="64"/>
      <c r="E196" s="64"/>
    </row>
    <row r="197" spans="2:5" s="61" customFormat="1" x14ac:dyDescent="0.25">
      <c r="B197" s="64"/>
      <c r="C197" s="64"/>
      <c r="D197" s="64"/>
      <c r="E197" s="64"/>
    </row>
    <row r="198" spans="2:5" s="61" customFormat="1" x14ac:dyDescent="0.25">
      <c r="B198" s="64"/>
      <c r="C198" s="64"/>
      <c r="D198" s="64"/>
      <c r="E198" s="64"/>
    </row>
    <row r="199" spans="2:5" s="61" customFormat="1" x14ac:dyDescent="0.25">
      <c r="B199" s="64"/>
      <c r="C199" s="64"/>
      <c r="D199" s="64"/>
      <c r="E199" s="64"/>
    </row>
    <row r="200" spans="2:5" s="61" customFormat="1" x14ac:dyDescent="0.25">
      <c r="B200" s="64"/>
      <c r="C200" s="64"/>
      <c r="D200" s="64"/>
      <c r="E200" s="64"/>
    </row>
    <row r="201" spans="2:5" s="61" customFormat="1" x14ac:dyDescent="0.25">
      <c r="B201" s="64"/>
      <c r="C201" s="64"/>
      <c r="D201" s="64"/>
      <c r="E201" s="64"/>
    </row>
    <row r="202" spans="2:5" s="61" customFormat="1" x14ac:dyDescent="0.25">
      <c r="B202" s="64"/>
      <c r="C202" s="64"/>
      <c r="D202" s="64"/>
      <c r="E202" s="64"/>
    </row>
    <row r="203" spans="2:5" s="61" customFormat="1" x14ac:dyDescent="0.25">
      <c r="B203" s="64"/>
      <c r="C203" s="64"/>
      <c r="D203" s="64"/>
      <c r="E203" s="64"/>
    </row>
    <row r="204" spans="2:5" s="61" customFormat="1" x14ac:dyDescent="0.25">
      <c r="B204" s="64"/>
      <c r="C204" s="64"/>
      <c r="D204" s="64"/>
      <c r="E204" s="64"/>
    </row>
    <row r="205" spans="2:5" s="61" customFormat="1" x14ac:dyDescent="0.25">
      <c r="B205" s="64"/>
      <c r="C205" s="64"/>
      <c r="D205" s="64"/>
      <c r="E205" s="64"/>
    </row>
    <row r="206" spans="2:5" s="61" customFormat="1" x14ac:dyDescent="0.25">
      <c r="B206" s="64"/>
      <c r="C206" s="64"/>
      <c r="D206" s="64"/>
      <c r="E206" s="64"/>
    </row>
    <row r="207" spans="2:5" s="61" customFormat="1" x14ac:dyDescent="0.25">
      <c r="B207" s="64"/>
      <c r="C207" s="64"/>
      <c r="D207" s="64"/>
      <c r="E207" s="64"/>
    </row>
    <row r="208" spans="2:5" s="61" customFormat="1" x14ac:dyDescent="0.25">
      <c r="B208" s="64"/>
      <c r="C208" s="64"/>
      <c r="D208" s="64"/>
      <c r="E208" s="64"/>
    </row>
    <row r="209" spans="2:5" s="61" customFormat="1" x14ac:dyDescent="0.25">
      <c r="B209" s="64"/>
      <c r="C209" s="64"/>
      <c r="D209" s="64"/>
      <c r="E209" s="64"/>
    </row>
    <row r="210" spans="2:5" s="61" customFormat="1" x14ac:dyDescent="0.25">
      <c r="B210" s="64"/>
      <c r="C210" s="64"/>
      <c r="D210" s="64"/>
      <c r="E210" s="64"/>
    </row>
    <row r="211" spans="2:5" s="61" customFormat="1" x14ac:dyDescent="0.25">
      <c r="B211" s="64"/>
      <c r="C211" s="64"/>
      <c r="D211" s="64"/>
      <c r="E211" s="64"/>
    </row>
    <row r="212" spans="2:5" s="61" customFormat="1" x14ac:dyDescent="0.25">
      <c r="B212" s="64"/>
      <c r="C212" s="64"/>
      <c r="D212" s="64"/>
      <c r="E212" s="64"/>
    </row>
    <row r="213" spans="2:5" s="61" customFormat="1" x14ac:dyDescent="0.25">
      <c r="B213" s="64"/>
      <c r="C213" s="64"/>
      <c r="D213" s="64"/>
      <c r="E213" s="64"/>
    </row>
    <row r="214" spans="2:5" s="61" customFormat="1" x14ac:dyDescent="0.25">
      <c r="B214" s="64"/>
      <c r="C214" s="64"/>
      <c r="D214" s="64"/>
      <c r="E214" s="64"/>
    </row>
    <row r="215" spans="2:5" s="61" customFormat="1" x14ac:dyDescent="0.25">
      <c r="B215" s="64"/>
      <c r="C215" s="64"/>
      <c r="D215" s="64"/>
      <c r="E215" s="64"/>
    </row>
    <row r="216" spans="2:5" s="61" customFormat="1" x14ac:dyDescent="0.25">
      <c r="B216" s="64"/>
      <c r="C216" s="64"/>
      <c r="D216" s="64"/>
      <c r="E216" s="64"/>
    </row>
    <row r="217" spans="2:5" s="61" customFormat="1" x14ac:dyDescent="0.25">
      <c r="B217" s="64"/>
      <c r="C217" s="64"/>
      <c r="D217" s="64"/>
      <c r="E217" s="64"/>
    </row>
    <row r="218" spans="2:5" s="61" customFormat="1" x14ac:dyDescent="0.25">
      <c r="B218" s="64"/>
      <c r="C218" s="64"/>
      <c r="D218" s="64"/>
      <c r="E218" s="64"/>
    </row>
    <row r="219" spans="2:5" s="61" customFormat="1" x14ac:dyDescent="0.25">
      <c r="B219" s="64"/>
      <c r="C219" s="64"/>
      <c r="D219" s="64"/>
      <c r="E219" s="64"/>
    </row>
    <row r="220" spans="2:5" s="61" customFormat="1" x14ac:dyDescent="0.25">
      <c r="B220" s="64"/>
      <c r="C220" s="64"/>
      <c r="D220" s="64"/>
      <c r="E220" s="64"/>
    </row>
    <row r="221" spans="2:5" s="61" customFormat="1" x14ac:dyDescent="0.25">
      <c r="B221" s="64"/>
      <c r="C221" s="64"/>
      <c r="D221" s="64"/>
      <c r="E221" s="64"/>
    </row>
    <row r="222" spans="2:5" s="61" customFormat="1" x14ac:dyDescent="0.25">
      <c r="B222" s="64"/>
      <c r="C222" s="64"/>
      <c r="D222" s="64"/>
      <c r="E222" s="64"/>
    </row>
    <row r="223" spans="2:5" s="61" customFormat="1" x14ac:dyDescent="0.25">
      <c r="B223" s="64"/>
      <c r="C223" s="64"/>
      <c r="D223" s="64"/>
      <c r="E223" s="64"/>
    </row>
    <row r="224" spans="2:5" s="61" customFormat="1" x14ac:dyDescent="0.25">
      <c r="B224" s="64"/>
      <c r="C224" s="64"/>
      <c r="D224" s="64"/>
      <c r="E224" s="64"/>
    </row>
    <row r="225" spans="2:5" s="61" customFormat="1" x14ac:dyDescent="0.25">
      <c r="B225" s="64"/>
      <c r="C225" s="64"/>
      <c r="D225" s="64"/>
      <c r="E225" s="64"/>
    </row>
    <row r="226" spans="2:5" s="61" customFormat="1" x14ac:dyDescent="0.25">
      <c r="B226" s="64"/>
      <c r="C226" s="64"/>
      <c r="D226" s="64"/>
      <c r="E226" s="64"/>
    </row>
    <row r="227" spans="2:5" s="61" customFormat="1" x14ac:dyDescent="0.25">
      <c r="B227" s="64"/>
      <c r="C227" s="64"/>
      <c r="D227" s="64"/>
      <c r="E227" s="64"/>
    </row>
    <row r="228" spans="2:5" s="61" customFormat="1" x14ac:dyDescent="0.25">
      <c r="B228" s="64"/>
      <c r="C228" s="64"/>
      <c r="D228" s="64"/>
      <c r="E228" s="64"/>
    </row>
    <row r="229" spans="2:5" s="61" customFormat="1" x14ac:dyDescent="0.25">
      <c r="B229" s="64"/>
      <c r="C229" s="64"/>
      <c r="D229" s="64"/>
      <c r="E229" s="64"/>
    </row>
    <row r="230" spans="2:5" s="61" customFormat="1" x14ac:dyDescent="0.25">
      <c r="B230" s="64"/>
      <c r="C230" s="64"/>
      <c r="D230" s="64"/>
      <c r="E230" s="64"/>
    </row>
    <row r="231" spans="2:5" s="61" customFormat="1" x14ac:dyDescent="0.25">
      <c r="B231" s="64"/>
      <c r="C231" s="64"/>
      <c r="D231" s="64"/>
      <c r="E231" s="64"/>
    </row>
    <row r="232" spans="2:5" s="61" customFormat="1" x14ac:dyDescent="0.25">
      <c r="B232" s="64"/>
      <c r="C232" s="64"/>
      <c r="D232" s="64"/>
      <c r="E232" s="64"/>
    </row>
    <row r="233" spans="2:5" s="61" customFormat="1" x14ac:dyDescent="0.25">
      <c r="B233" s="64"/>
      <c r="C233" s="64"/>
      <c r="D233" s="64"/>
      <c r="E233" s="64"/>
    </row>
    <row r="234" spans="2:5" s="61" customFormat="1" x14ac:dyDescent="0.25">
      <c r="B234" s="64"/>
      <c r="C234" s="64"/>
      <c r="D234" s="64"/>
      <c r="E234" s="64"/>
    </row>
    <row r="235" spans="2:5" s="61" customFormat="1" x14ac:dyDescent="0.25">
      <c r="B235" s="64"/>
      <c r="C235" s="64"/>
      <c r="D235" s="64"/>
      <c r="E235" s="64"/>
    </row>
    <row r="236" spans="2:5" s="61" customFormat="1" x14ac:dyDescent="0.25">
      <c r="B236" s="64"/>
      <c r="C236" s="64"/>
      <c r="D236" s="64"/>
      <c r="E236" s="64"/>
    </row>
    <row r="237" spans="2:5" s="61" customFormat="1" x14ac:dyDescent="0.25">
      <c r="B237" s="64"/>
      <c r="C237" s="64"/>
      <c r="D237" s="64"/>
      <c r="E237" s="64"/>
    </row>
    <row r="238" spans="2:5" s="61" customFormat="1" x14ac:dyDescent="0.25">
      <c r="B238" s="64"/>
      <c r="C238" s="64"/>
      <c r="D238" s="64"/>
      <c r="E238" s="64"/>
    </row>
    <row r="239" spans="2:5" s="61" customFormat="1" x14ac:dyDescent="0.25">
      <c r="B239" s="64"/>
      <c r="C239" s="64"/>
      <c r="D239" s="64"/>
      <c r="E239" s="64"/>
    </row>
    <row r="240" spans="2:5" s="61" customFormat="1" x14ac:dyDescent="0.25">
      <c r="B240" s="64"/>
      <c r="C240" s="64"/>
      <c r="D240" s="64"/>
      <c r="E240" s="64"/>
    </row>
    <row r="241" spans="2:5" s="61" customFormat="1" x14ac:dyDescent="0.25">
      <c r="B241" s="64"/>
      <c r="C241" s="64"/>
      <c r="D241" s="64"/>
      <c r="E241" s="64"/>
    </row>
    <row r="242" spans="2:5" s="61" customFormat="1" x14ac:dyDescent="0.25">
      <c r="B242" s="64"/>
      <c r="C242" s="64"/>
      <c r="D242" s="64"/>
      <c r="E242" s="64"/>
    </row>
    <row r="243" spans="2:5" s="61" customFormat="1" x14ac:dyDescent="0.25">
      <c r="B243" s="64"/>
      <c r="C243" s="64"/>
      <c r="D243" s="64"/>
      <c r="E243" s="64"/>
    </row>
    <row r="244" spans="2:5" s="61" customFormat="1" x14ac:dyDescent="0.25">
      <c r="B244" s="64"/>
      <c r="C244" s="64"/>
      <c r="D244" s="64"/>
      <c r="E244" s="64"/>
    </row>
    <row r="245" spans="2:5" s="61" customFormat="1" x14ac:dyDescent="0.25">
      <c r="B245" s="64"/>
      <c r="C245" s="64"/>
      <c r="D245" s="64"/>
      <c r="E245" s="64"/>
    </row>
    <row r="246" spans="2:5" s="61" customFormat="1" x14ac:dyDescent="0.25">
      <c r="B246" s="64"/>
      <c r="C246" s="64"/>
      <c r="D246" s="64"/>
      <c r="E246" s="64"/>
    </row>
    <row r="247" spans="2:5" s="61" customFormat="1" x14ac:dyDescent="0.25">
      <c r="B247" s="64"/>
      <c r="C247" s="64"/>
      <c r="D247" s="64"/>
      <c r="E247" s="64"/>
    </row>
    <row r="248" spans="2:5" s="61" customFormat="1" x14ac:dyDescent="0.25">
      <c r="B248" s="64"/>
      <c r="C248" s="64"/>
      <c r="D248" s="64"/>
      <c r="E248" s="64"/>
    </row>
    <row r="249" spans="2:5" s="61" customFormat="1" x14ac:dyDescent="0.25">
      <c r="B249" s="64"/>
      <c r="C249" s="64"/>
      <c r="D249" s="64"/>
      <c r="E249" s="64"/>
    </row>
    <row r="250" spans="2:5" s="61" customFormat="1" x14ac:dyDescent="0.25">
      <c r="B250" s="64"/>
      <c r="C250" s="64"/>
      <c r="D250" s="64"/>
      <c r="E250" s="64"/>
    </row>
    <row r="251" spans="2:5" s="61" customFormat="1" x14ac:dyDescent="0.25">
      <c r="B251" s="64"/>
      <c r="C251" s="64"/>
      <c r="D251" s="64"/>
      <c r="E251" s="64"/>
    </row>
    <row r="252" spans="2:5" s="61" customFormat="1" x14ac:dyDescent="0.25">
      <c r="B252" s="64"/>
      <c r="C252" s="64"/>
      <c r="D252" s="64"/>
      <c r="E252" s="64"/>
    </row>
    <row r="253" spans="2:5" s="61" customFormat="1" x14ac:dyDescent="0.25">
      <c r="B253" s="64"/>
      <c r="C253" s="64"/>
      <c r="D253" s="64"/>
      <c r="E253" s="64"/>
    </row>
    <row r="254" spans="2:5" s="61" customFormat="1" x14ac:dyDescent="0.25">
      <c r="B254" s="64"/>
      <c r="C254" s="64"/>
      <c r="D254" s="64"/>
      <c r="E254" s="64"/>
    </row>
    <row r="255" spans="2:5" s="61" customFormat="1" x14ac:dyDescent="0.25">
      <c r="B255" s="64"/>
      <c r="C255" s="64"/>
      <c r="D255" s="64"/>
      <c r="E255" s="64"/>
    </row>
    <row r="256" spans="2:5" s="61" customFormat="1" x14ac:dyDescent="0.25">
      <c r="B256" s="64"/>
      <c r="C256" s="64"/>
      <c r="D256" s="64"/>
      <c r="E256" s="64"/>
    </row>
    <row r="257" spans="2:5" s="61" customFormat="1" x14ac:dyDescent="0.25">
      <c r="B257" s="64"/>
      <c r="C257" s="64"/>
      <c r="D257" s="64"/>
      <c r="E257" s="64"/>
    </row>
    <row r="258" spans="2:5" s="61" customFormat="1" x14ac:dyDescent="0.25">
      <c r="B258" s="64"/>
      <c r="C258" s="64"/>
      <c r="D258" s="64"/>
      <c r="E258" s="64"/>
    </row>
    <row r="259" spans="2:5" s="61" customFormat="1" x14ac:dyDescent="0.25">
      <c r="B259" s="64"/>
      <c r="C259" s="64"/>
      <c r="D259" s="64"/>
      <c r="E259" s="64"/>
    </row>
    <row r="260" spans="2:5" s="61" customFormat="1" x14ac:dyDescent="0.25">
      <c r="B260" s="64"/>
      <c r="C260" s="64"/>
      <c r="D260" s="64"/>
      <c r="E260" s="64"/>
    </row>
    <row r="261" spans="2:5" s="61" customFormat="1" x14ac:dyDescent="0.25">
      <c r="B261" s="64"/>
      <c r="C261" s="64"/>
      <c r="D261" s="64"/>
      <c r="E261" s="64"/>
    </row>
    <row r="262" spans="2:5" s="61" customFormat="1" x14ac:dyDescent="0.25">
      <c r="B262" s="64"/>
      <c r="C262" s="64"/>
      <c r="D262" s="64"/>
      <c r="E262" s="64"/>
    </row>
    <row r="263" spans="2:5" s="61" customFormat="1" x14ac:dyDescent="0.25">
      <c r="B263" s="64"/>
      <c r="C263" s="64"/>
      <c r="D263" s="64"/>
      <c r="E263" s="64"/>
    </row>
    <row r="264" spans="2:5" s="61" customFormat="1" x14ac:dyDescent="0.25">
      <c r="B264" s="64"/>
      <c r="C264" s="64"/>
      <c r="D264" s="64"/>
      <c r="E264" s="64"/>
    </row>
    <row r="265" spans="2:5" s="61" customFormat="1" x14ac:dyDescent="0.25">
      <c r="B265" s="64"/>
      <c r="C265" s="64"/>
      <c r="D265" s="64"/>
      <c r="E265" s="64"/>
    </row>
    <row r="266" spans="2:5" s="61" customFormat="1" x14ac:dyDescent="0.25">
      <c r="B266" s="64"/>
      <c r="C266" s="64"/>
      <c r="D266" s="64"/>
      <c r="E266" s="64"/>
    </row>
    <row r="267" spans="2:5" s="61" customFormat="1" x14ac:dyDescent="0.25">
      <c r="B267" s="64"/>
      <c r="C267" s="64"/>
      <c r="D267" s="64"/>
      <c r="E267" s="64"/>
    </row>
    <row r="268" spans="2:5" s="61" customFormat="1" x14ac:dyDescent="0.25">
      <c r="B268" s="64"/>
      <c r="C268" s="64"/>
      <c r="D268" s="64"/>
      <c r="E268" s="64"/>
    </row>
    <row r="269" spans="2:5" s="61" customFormat="1" x14ac:dyDescent="0.25">
      <c r="B269" s="64"/>
      <c r="C269" s="64"/>
      <c r="D269" s="64"/>
      <c r="E269" s="64"/>
    </row>
    <row r="270" spans="2:5" s="61" customFormat="1" x14ac:dyDescent="0.25">
      <c r="B270" s="64"/>
      <c r="C270" s="64"/>
      <c r="D270" s="64"/>
      <c r="E270" s="64"/>
    </row>
    <row r="271" spans="2:5" s="61" customFormat="1" x14ac:dyDescent="0.25">
      <c r="B271" s="64"/>
      <c r="C271" s="64"/>
      <c r="D271" s="64"/>
      <c r="E271" s="64"/>
    </row>
    <row r="272" spans="2:5" s="61" customFormat="1" x14ac:dyDescent="0.25">
      <c r="B272" s="64"/>
      <c r="C272" s="64"/>
      <c r="D272" s="64"/>
      <c r="E272" s="64"/>
    </row>
    <row r="273" spans="2:5" s="61" customFormat="1" x14ac:dyDescent="0.25">
      <c r="B273" s="64"/>
      <c r="C273" s="64"/>
      <c r="D273" s="64"/>
      <c r="E273" s="64"/>
    </row>
    <row r="274" spans="2:5" s="61" customFormat="1" x14ac:dyDescent="0.25">
      <c r="B274" s="64"/>
      <c r="C274" s="64"/>
      <c r="D274" s="64"/>
      <c r="E274" s="64"/>
    </row>
    <row r="275" spans="2:5" s="61" customFormat="1" x14ac:dyDescent="0.25">
      <c r="B275" s="64"/>
      <c r="C275" s="64"/>
      <c r="D275" s="64"/>
      <c r="E275" s="64"/>
    </row>
    <row r="276" spans="2:5" s="61" customFormat="1" x14ac:dyDescent="0.25">
      <c r="B276" s="64"/>
      <c r="C276" s="64"/>
      <c r="D276" s="64"/>
      <c r="E276" s="64"/>
    </row>
    <row r="277" spans="2:5" s="61" customFormat="1" x14ac:dyDescent="0.25">
      <c r="B277" s="64"/>
      <c r="C277" s="64"/>
      <c r="D277" s="64"/>
      <c r="E277" s="64"/>
    </row>
    <row r="278" spans="2:5" s="61" customFormat="1" x14ac:dyDescent="0.25">
      <c r="B278" s="64"/>
      <c r="C278" s="64"/>
      <c r="D278" s="64"/>
      <c r="E278" s="64"/>
    </row>
    <row r="279" spans="2:5" s="61" customFormat="1" x14ac:dyDescent="0.25">
      <c r="B279" s="64"/>
      <c r="C279" s="64"/>
      <c r="D279" s="64"/>
      <c r="E279" s="64"/>
    </row>
    <row r="280" spans="2:5" s="61" customFormat="1" x14ac:dyDescent="0.25">
      <c r="B280" s="64"/>
      <c r="C280" s="64"/>
      <c r="D280" s="64"/>
      <c r="E280" s="64"/>
    </row>
    <row r="281" spans="2:5" s="61" customFormat="1" x14ac:dyDescent="0.25">
      <c r="B281" s="64"/>
      <c r="C281" s="64"/>
      <c r="D281" s="64"/>
      <c r="E281" s="64"/>
    </row>
    <row r="282" spans="2:5" s="61" customFormat="1" x14ac:dyDescent="0.25">
      <c r="B282" s="64"/>
      <c r="C282" s="64"/>
      <c r="D282" s="64"/>
      <c r="E282" s="64"/>
    </row>
    <row r="283" spans="2:5" s="61" customFormat="1" x14ac:dyDescent="0.25">
      <c r="B283" s="64"/>
      <c r="C283" s="64"/>
      <c r="D283" s="64"/>
      <c r="E283" s="64"/>
    </row>
    <row r="284" spans="2:5" s="61" customFormat="1" x14ac:dyDescent="0.25">
      <c r="B284" s="64"/>
      <c r="C284" s="64"/>
      <c r="D284" s="64"/>
      <c r="E284" s="64"/>
    </row>
    <row r="285" spans="2:5" s="61" customFormat="1" x14ac:dyDescent="0.25">
      <c r="B285" s="64"/>
      <c r="C285" s="64"/>
      <c r="D285" s="64"/>
      <c r="E285" s="64"/>
    </row>
    <row r="286" spans="2:5" s="61" customFormat="1" x14ac:dyDescent="0.25">
      <c r="B286" s="64"/>
      <c r="C286" s="64"/>
      <c r="D286" s="64"/>
      <c r="E286" s="64"/>
    </row>
    <row r="287" spans="2:5" s="61" customFormat="1" x14ac:dyDescent="0.25">
      <c r="B287" s="64"/>
      <c r="C287" s="64"/>
      <c r="D287" s="64"/>
      <c r="E287" s="64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56"/>
  <sheetViews>
    <sheetView showGridLines="0" workbookViewId="0">
      <selection activeCell="M13" sqref="M13"/>
    </sheetView>
  </sheetViews>
  <sheetFormatPr baseColWidth="10" defaultRowHeight="15.75" x14ac:dyDescent="0.25"/>
  <cols>
    <col min="1" max="1" width="5" style="65" customWidth="1"/>
    <col min="2" max="2" width="15.42578125" style="170" bestFit="1" customWidth="1"/>
    <col min="3" max="3" width="85.85546875" style="65" customWidth="1"/>
    <col min="4" max="5" width="23.7109375" style="165" customWidth="1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66" t="s">
        <v>556</v>
      </c>
      <c r="C3" s="367"/>
      <c r="D3" s="367"/>
      <c r="E3" s="368"/>
    </row>
    <row r="4" spans="2:5" x14ac:dyDescent="0.25">
      <c r="B4" s="369" t="s">
        <v>557</v>
      </c>
      <c r="C4" s="370"/>
      <c r="D4" s="370"/>
      <c r="E4" s="371"/>
    </row>
    <row r="5" spans="2:5" x14ac:dyDescent="0.25">
      <c r="B5" s="171" t="s">
        <v>558</v>
      </c>
      <c r="C5" s="80" t="s">
        <v>559</v>
      </c>
      <c r="D5" s="179" t="s">
        <v>802</v>
      </c>
      <c r="E5" s="166" t="s">
        <v>803</v>
      </c>
    </row>
    <row r="6" spans="2:5" x14ac:dyDescent="0.25">
      <c r="B6" s="237">
        <v>10000000000</v>
      </c>
      <c r="C6" s="238" t="s">
        <v>560</v>
      </c>
      <c r="D6" s="271">
        <f>D7+D80</f>
        <v>0</v>
      </c>
      <c r="E6" s="272">
        <f>E7+E80</f>
        <v>0</v>
      </c>
    </row>
    <row r="7" spans="2:5" x14ac:dyDescent="0.25">
      <c r="B7" s="237">
        <v>11000000000</v>
      </c>
      <c r="C7" s="238" t="s">
        <v>666</v>
      </c>
      <c r="D7" s="271">
        <f>D8+D24+D59+D69</f>
        <v>0</v>
      </c>
      <c r="E7" s="272">
        <f>E8+E24+E59+E69</f>
        <v>0</v>
      </c>
    </row>
    <row r="8" spans="2:5" x14ac:dyDescent="0.25">
      <c r="B8" s="237">
        <v>11100000000</v>
      </c>
      <c r="C8" s="238" t="s">
        <v>561</v>
      </c>
      <c r="D8" s="271">
        <f>D9+D12</f>
        <v>0</v>
      </c>
      <c r="E8" s="272">
        <f>E9+E12</f>
        <v>0</v>
      </c>
    </row>
    <row r="9" spans="2:5" x14ac:dyDescent="0.25">
      <c r="B9" s="237">
        <v>11101000000</v>
      </c>
      <c r="C9" s="83" t="s">
        <v>562</v>
      </c>
      <c r="D9" s="271">
        <f>D10+D11</f>
        <v>0</v>
      </c>
      <c r="E9" s="272">
        <f>E10+E11</f>
        <v>0</v>
      </c>
    </row>
    <row r="10" spans="2:5" x14ac:dyDescent="0.25">
      <c r="B10" s="172">
        <v>11101010000</v>
      </c>
      <c r="C10" s="83" t="s">
        <v>563</v>
      </c>
      <c r="D10" s="175"/>
      <c r="E10" s="167"/>
    </row>
    <row r="11" spans="2:5" x14ac:dyDescent="0.25">
      <c r="B11" s="172">
        <v>11101020000</v>
      </c>
      <c r="C11" s="83" t="s">
        <v>564</v>
      </c>
      <c r="D11" s="175"/>
      <c r="E11" s="167"/>
    </row>
    <row r="12" spans="2:5" x14ac:dyDescent="0.25">
      <c r="B12" s="237">
        <v>11102000000</v>
      </c>
      <c r="C12" s="248" t="s">
        <v>667</v>
      </c>
      <c r="D12" s="273">
        <f>SUM(D13:D23)</f>
        <v>0</v>
      </c>
      <c r="E12" s="274">
        <f>SUM(E13:E23)</f>
        <v>0</v>
      </c>
    </row>
    <row r="13" spans="2:5" x14ac:dyDescent="0.25">
      <c r="B13" s="172">
        <v>11102010000</v>
      </c>
      <c r="C13" s="83" t="s">
        <v>668</v>
      </c>
      <c r="D13" s="175"/>
      <c r="E13" s="167"/>
    </row>
    <row r="14" spans="2:5" x14ac:dyDescent="0.25">
      <c r="B14" s="172">
        <v>11102020000</v>
      </c>
      <c r="C14" s="84" t="s">
        <v>669</v>
      </c>
      <c r="D14" s="176"/>
      <c r="E14" s="167"/>
    </row>
    <row r="15" spans="2:5" x14ac:dyDescent="0.25">
      <c r="B15" s="172">
        <v>11102030000</v>
      </c>
      <c r="C15" s="83" t="s">
        <v>670</v>
      </c>
      <c r="D15" s="175"/>
      <c r="E15" s="167"/>
    </row>
    <row r="16" spans="2:5" x14ac:dyDescent="0.25">
      <c r="B16" s="172">
        <v>11102040000</v>
      </c>
      <c r="C16" s="83" t="s">
        <v>565</v>
      </c>
      <c r="D16" s="175"/>
      <c r="E16" s="167"/>
    </row>
    <row r="17" spans="2:5" x14ac:dyDescent="0.25">
      <c r="B17" s="172">
        <v>11102050000</v>
      </c>
      <c r="C17" s="83" t="s">
        <v>566</v>
      </c>
      <c r="D17" s="175"/>
      <c r="E17" s="167"/>
    </row>
    <row r="18" spans="2:5" x14ac:dyDescent="0.25">
      <c r="B18" s="172">
        <v>11102060000</v>
      </c>
      <c r="C18" s="83" t="s">
        <v>567</v>
      </c>
      <c r="D18" s="175"/>
      <c r="E18" s="167"/>
    </row>
    <row r="19" spans="2:5" x14ac:dyDescent="0.25">
      <c r="B19" s="172">
        <v>11102070000</v>
      </c>
      <c r="C19" s="84" t="s">
        <v>568</v>
      </c>
      <c r="D19" s="176"/>
      <c r="E19" s="167"/>
    </row>
    <row r="20" spans="2:5" x14ac:dyDescent="0.25">
      <c r="B20" s="172">
        <v>11102080000</v>
      </c>
      <c r="C20" s="84" t="s">
        <v>671</v>
      </c>
      <c r="D20" s="176"/>
      <c r="E20" s="167"/>
    </row>
    <row r="21" spans="2:5" x14ac:dyDescent="0.25">
      <c r="B21" s="172">
        <v>11102090000</v>
      </c>
      <c r="C21" s="83" t="s">
        <v>569</v>
      </c>
      <c r="D21" s="175"/>
      <c r="E21" s="167"/>
    </row>
    <row r="22" spans="2:5" x14ac:dyDescent="0.25">
      <c r="B22" s="172">
        <v>11102100000</v>
      </c>
      <c r="C22" s="83" t="s">
        <v>672</v>
      </c>
      <c r="D22" s="175"/>
      <c r="E22" s="167"/>
    </row>
    <row r="23" spans="2:5" x14ac:dyDescent="0.25">
      <c r="B23" s="172">
        <v>11102990000</v>
      </c>
      <c r="C23" s="83" t="s">
        <v>673</v>
      </c>
      <c r="D23" s="175"/>
      <c r="E23" s="167"/>
    </row>
    <row r="24" spans="2:5" x14ac:dyDescent="0.25">
      <c r="B24" s="237">
        <v>11200000000</v>
      </c>
      <c r="C24" s="238" t="s">
        <v>596</v>
      </c>
      <c r="D24" s="271">
        <f>D25+D37+D40+D50</f>
        <v>0</v>
      </c>
      <c r="E24" s="272">
        <f>E25+E37+E40+E50</f>
        <v>0</v>
      </c>
    </row>
    <row r="25" spans="2:5" x14ac:dyDescent="0.25">
      <c r="B25" s="237">
        <v>11201000000</v>
      </c>
      <c r="C25" s="238" t="s">
        <v>674</v>
      </c>
      <c r="D25" s="271">
        <f>SUM(D26:D36)</f>
        <v>0</v>
      </c>
      <c r="E25" s="272">
        <f>SUM(E26:E36)</f>
        <v>0</v>
      </c>
    </row>
    <row r="26" spans="2:5" x14ac:dyDescent="0.25">
      <c r="B26" s="172">
        <v>11201010000</v>
      </c>
      <c r="C26" s="83" t="s">
        <v>570</v>
      </c>
      <c r="D26" s="175"/>
      <c r="E26" s="167"/>
    </row>
    <row r="27" spans="2:5" x14ac:dyDescent="0.25">
      <c r="B27" s="172">
        <v>11201020000</v>
      </c>
      <c r="C27" s="83" t="s">
        <v>675</v>
      </c>
      <c r="D27" s="175"/>
      <c r="E27" s="167"/>
    </row>
    <row r="28" spans="2:5" x14ac:dyDescent="0.25">
      <c r="B28" s="172">
        <v>11201030000</v>
      </c>
      <c r="C28" s="83" t="s">
        <v>571</v>
      </c>
      <c r="D28" s="175"/>
      <c r="E28" s="167"/>
    </row>
    <row r="29" spans="2:5" x14ac:dyDescent="0.25">
      <c r="B29" s="172">
        <v>11201040000</v>
      </c>
      <c r="C29" s="83" t="s">
        <v>676</v>
      </c>
      <c r="D29" s="175"/>
      <c r="E29" s="167"/>
    </row>
    <row r="30" spans="2:5" x14ac:dyDescent="0.25">
      <c r="B30" s="172">
        <v>11201050000</v>
      </c>
      <c r="C30" s="83" t="s">
        <v>677</v>
      </c>
      <c r="D30" s="175"/>
      <c r="E30" s="167"/>
    </row>
    <row r="31" spans="2:5" x14ac:dyDescent="0.25">
      <c r="B31" s="172">
        <v>11201060000</v>
      </c>
      <c r="C31" s="83" t="s">
        <v>678</v>
      </c>
      <c r="D31" s="175"/>
      <c r="E31" s="167"/>
    </row>
    <row r="32" spans="2:5" x14ac:dyDescent="0.25">
      <c r="B32" s="172">
        <v>11201070000</v>
      </c>
      <c r="C32" s="83" t="s">
        <v>679</v>
      </c>
      <c r="D32" s="175"/>
      <c r="E32" s="167"/>
    </row>
    <row r="33" spans="2:5" x14ac:dyDescent="0.25">
      <c r="B33" s="172">
        <v>11201080000</v>
      </c>
      <c r="C33" s="83" t="s">
        <v>680</v>
      </c>
      <c r="D33" s="175"/>
      <c r="E33" s="167"/>
    </row>
    <row r="34" spans="2:5" x14ac:dyDescent="0.25">
      <c r="B34" s="172">
        <v>11201090000</v>
      </c>
      <c r="C34" s="83" t="s">
        <v>681</v>
      </c>
      <c r="D34" s="175"/>
      <c r="E34" s="167"/>
    </row>
    <row r="35" spans="2:5" x14ac:dyDescent="0.25">
      <c r="B35" s="172">
        <v>11201100000</v>
      </c>
      <c r="C35" s="83" t="s">
        <v>682</v>
      </c>
      <c r="D35" s="175"/>
      <c r="E35" s="167"/>
    </row>
    <row r="36" spans="2:5" x14ac:dyDescent="0.25">
      <c r="B36" s="172">
        <v>11201990000</v>
      </c>
      <c r="C36" s="83" t="s">
        <v>683</v>
      </c>
      <c r="D36" s="175"/>
      <c r="E36" s="167"/>
    </row>
    <row r="37" spans="2:5" x14ac:dyDescent="0.25">
      <c r="B37" s="237">
        <v>11202000000</v>
      </c>
      <c r="C37" s="238" t="s">
        <v>574</v>
      </c>
      <c r="D37" s="271">
        <f>D38+D39</f>
        <v>0</v>
      </c>
      <c r="E37" s="272">
        <f>E38+E39</f>
        <v>0</v>
      </c>
    </row>
    <row r="38" spans="2:5" x14ac:dyDescent="0.25">
      <c r="B38" s="172">
        <v>11202010000</v>
      </c>
      <c r="C38" s="83" t="s">
        <v>575</v>
      </c>
      <c r="D38" s="175"/>
      <c r="E38" s="167"/>
    </row>
    <row r="39" spans="2:5" x14ac:dyDescent="0.25">
      <c r="B39" s="172">
        <v>11202020000</v>
      </c>
      <c r="C39" s="83" t="s">
        <v>576</v>
      </c>
      <c r="D39" s="175"/>
      <c r="E39" s="167"/>
    </row>
    <row r="40" spans="2:5" x14ac:dyDescent="0.25">
      <c r="B40" s="237">
        <v>11203000000</v>
      </c>
      <c r="C40" s="238" t="s">
        <v>684</v>
      </c>
      <c r="D40" s="271">
        <f>SUM(D41:D49)</f>
        <v>0</v>
      </c>
      <c r="E40" s="272">
        <f>SUM(E41:E49)</f>
        <v>0</v>
      </c>
    </row>
    <row r="41" spans="2:5" x14ac:dyDescent="0.25">
      <c r="B41" s="172">
        <v>11203010000</v>
      </c>
      <c r="C41" s="83" t="s">
        <v>577</v>
      </c>
      <c r="D41" s="175"/>
      <c r="E41" s="167"/>
    </row>
    <row r="42" spans="2:5" x14ac:dyDescent="0.25">
      <c r="B42" s="172">
        <v>11203020000</v>
      </c>
      <c r="C42" s="83" t="s">
        <v>578</v>
      </c>
      <c r="D42" s="175"/>
      <c r="E42" s="167"/>
    </row>
    <row r="43" spans="2:5" x14ac:dyDescent="0.25">
      <c r="B43" s="172">
        <v>11203030000</v>
      </c>
      <c r="C43" s="83" t="s">
        <v>685</v>
      </c>
      <c r="D43" s="175"/>
      <c r="E43" s="167"/>
    </row>
    <row r="44" spans="2:5" x14ac:dyDescent="0.25">
      <c r="B44" s="172">
        <v>11203040000</v>
      </c>
      <c r="C44" s="83" t="s">
        <v>686</v>
      </c>
      <c r="D44" s="175"/>
      <c r="E44" s="167"/>
    </row>
    <row r="45" spans="2:5" x14ac:dyDescent="0.25">
      <c r="B45" s="172">
        <v>11203050000</v>
      </c>
      <c r="C45" s="83" t="s">
        <v>687</v>
      </c>
      <c r="D45" s="175"/>
      <c r="E45" s="167"/>
    </row>
    <row r="46" spans="2:5" x14ac:dyDescent="0.25">
      <c r="B46" s="172">
        <v>11203060000</v>
      </c>
      <c r="C46" s="83" t="s">
        <v>688</v>
      </c>
      <c r="D46" s="175"/>
      <c r="E46" s="167"/>
    </row>
    <row r="47" spans="2:5" x14ac:dyDescent="0.25">
      <c r="B47" s="172">
        <v>11203070000</v>
      </c>
      <c r="C47" s="83" t="s">
        <v>689</v>
      </c>
      <c r="D47" s="175"/>
      <c r="E47" s="167"/>
    </row>
    <row r="48" spans="2:5" x14ac:dyDescent="0.25">
      <c r="B48" s="172">
        <v>11203080000</v>
      </c>
      <c r="C48" s="83" t="s">
        <v>690</v>
      </c>
      <c r="D48" s="175"/>
      <c r="E48" s="167"/>
    </row>
    <row r="49" spans="2:5" x14ac:dyDescent="0.25">
      <c r="B49" s="172">
        <v>11203990000</v>
      </c>
      <c r="C49" s="83" t="s">
        <v>691</v>
      </c>
      <c r="D49" s="175"/>
      <c r="E49" s="167"/>
    </row>
    <row r="50" spans="2:5" x14ac:dyDescent="0.25">
      <c r="B50" s="237">
        <v>11204000000</v>
      </c>
      <c r="C50" s="238" t="s">
        <v>579</v>
      </c>
      <c r="D50" s="271">
        <f>SUM(D51:D58)</f>
        <v>0</v>
      </c>
      <c r="E50" s="274">
        <f>SUM(E51:E58)</f>
        <v>0</v>
      </c>
    </row>
    <row r="51" spans="2:5" x14ac:dyDescent="0.25">
      <c r="B51" s="172">
        <v>11204010000</v>
      </c>
      <c r="C51" s="83" t="s">
        <v>580</v>
      </c>
      <c r="D51" s="175"/>
      <c r="E51" s="167"/>
    </row>
    <row r="52" spans="2:5" x14ac:dyDescent="0.25">
      <c r="B52" s="172">
        <v>11204020000</v>
      </c>
      <c r="C52" s="83" t="s">
        <v>581</v>
      </c>
      <c r="D52" s="175"/>
      <c r="E52" s="167"/>
    </row>
    <row r="53" spans="2:5" x14ac:dyDescent="0.25">
      <c r="B53" s="172">
        <v>11204030000</v>
      </c>
      <c r="C53" s="83" t="s">
        <v>582</v>
      </c>
      <c r="D53" s="175"/>
      <c r="E53" s="167"/>
    </row>
    <row r="54" spans="2:5" x14ac:dyDescent="0.25">
      <c r="B54" s="172">
        <v>11204040000</v>
      </c>
      <c r="C54" s="83" t="s">
        <v>583</v>
      </c>
      <c r="D54" s="175"/>
      <c r="E54" s="167"/>
    </row>
    <row r="55" spans="2:5" x14ac:dyDescent="0.25">
      <c r="B55" s="172">
        <v>11204050000</v>
      </c>
      <c r="C55" s="83" t="s">
        <v>692</v>
      </c>
      <c r="D55" s="175"/>
      <c r="E55" s="167"/>
    </row>
    <row r="56" spans="2:5" x14ac:dyDescent="0.25">
      <c r="B56" s="172">
        <v>11204060000</v>
      </c>
      <c r="C56" s="83" t="s">
        <v>693</v>
      </c>
      <c r="D56" s="175"/>
      <c r="E56" s="167"/>
    </row>
    <row r="57" spans="2:5" x14ac:dyDescent="0.25">
      <c r="B57" s="172">
        <v>11204070000</v>
      </c>
      <c r="C57" s="83" t="s">
        <v>694</v>
      </c>
      <c r="D57" s="175"/>
      <c r="E57" s="167"/>
    </row>
    <row r="58" spans="2:5" x14ac:dyDescent="0.25">
      <c r="B58" s="172">
        <v>11204990000</v>
      </c>
      <c r="C58" s="83" t="s">
        <v>695</v>
      </c>
      <c r="D58" s="175"/>
      <c r="E58" s="167"/>
    </row>
    <row r="59" spans="2:5" x14ac:dyDescent="0.25">
      <c r="B59" s="237">
        <v>11300000000</v>
      </c>
      <c r="C59" s="238" t="s">
        <v>584</v>
      </c>
      <c r="D59" s="271">
        <f>D60</f>
        <v>0</v>
      </c>
      <c r="E59" s="272">
        <f>E60</f>
        <v>0</v>
      </c>
    </row>
    <row r="60" spans="2:5" x14ac:dyDescent="0.25">
      <c r="B60" s="237">
        <v>11301000000</v>
      </c>
      <c r="C60" s="238" t="s">
        <v>585</v>
      </c>
      <c r="D60" s="271">
        <f>SUM(D61:D68)</f>
        <v>0</v>
      </c>
      <c r="E60" s="272">
        <f>SUM(E61:E68)</f>
        <v>0</v>
      </c>
    </row>
    <row r="61" spans="2:5" x14ac:dyDescent="0.25">
      <c r="B61" s="172">
        <v>11301010000</v>
      </c>
      <c r="C61" s="83" t="s">
        <v>587</v>
      </c>
      <c r="D61" s="175"/>
      <c r="E61" s="167"/>
    </row>
    <row r="62" spans="2:5" x14ac:dyDescent="0.25">
      <c r="B62" s="172">
        <v>11301020000</v>
      </c>
      <c r="C62" s="83" t="s">
        <v>696</v>
      </c>
      <c r="D62" s="175"/>
      <c r="E62" s="167"/>
    </row>
    <row r="63" spans="2:5" x14ac:dyDescent="0.25">
      <c r="B63" s="172">
        <v>11301030000</v>
      </c>
      <c r="C63" s="83" t="s">
        <v>697</v>
      </c>
      <c r="D63" s="175"/>
      <c r="E63" s="167"/>
    </row>
    <row r="64" spans="2:5" x14ac:dyDescent="0.25">
      <c r="B64" s="172">
        <v>11301040000</v>
      </c>
      <c r="C64" s="83" t="s">
        <v>688</v>
      </c>
      <c r="D64" s="175"/>
      <c r="E64" s="167"/>
    </row>
    <row r="65" spans="2:5" x14ac:dyDescent="0.25">
      <c r="B65" s="172">
        <v>11301050000</v>
      </c>
      <c r="C65" s="83" t="s">
        <v>687</v>
      </c>
      <c r="D65" s="175"/>
      <c r="E65" s="167"/>
    </row>
    <row r="66" spans="2:5" x14ac:dyDescent="0.25">
      <c r="B66" s="172">
        <v>11301060000</v>
      </c>
      <c r="C66" s="83" t="s">
        <v>586</v>
      </c>
      <c r="D66" s="175"/>
      <c r="E66" s="167"/>
    </row>
    <row r="67" spans="2:5" x14ac:dyDescent="0.25">
      <c r="B67" s="172">
        <v>11301070000</v>
      </c>
      <c r="C67" s="83" t="s">
        <v>686</v>
      </c>
      <c r="D67" s="175"/>
      <c r="E67" s="167"/>
    </row>
    <row r="68" spans="2:5" x14ac:dyDescent="0.25">
      <c r="B68" s="172">
        <v>11301990000</v>
      </c>
      <c r="C68" s="83" t="s">
        <v>698</v>
      </c>
      <c r="D68" s="175"/>
      <c r="E68" s="167"/>
    </row>
    <row r="69" spans="2:5" x14ac:dyDescent="0.25">
      <c r="B69" s="237">
        <v>11400000000</v>
      </c>
      <c r="C69" s="238" t="s">
        <v>588</v>
      </c>
      <c r="D69" s="271">
        <f>D70+D74</f>
        <v>0</v>
      </c>
      <c r="E69" s="272">
        <f>E70+E74</f>
        <v>0</v>
      </c>
    </row>
    <row r="70" spans="2:5" x14ac:dyDescent="0.25">
      <c r="B70" s="237">
        <v>11401000000</v>
      </c>
      <c r="C70" s="238" t="s">
        <v>589</v>
      </c>
      <c r="D70" s="271">
        <f>SUM(D71:D73)</f>
        <v>0</v>
      </c>
      <c r="E70" s="272">
        <f>SUM(E71:E73)</f>
        <v>0</v>
      </c>
    </row>
    <row r="71" spans="2:5" x14ac:dyDescent="0.25">
      <c r="B71" s="172">
        <v>11401010000</v>
      </c>
      <c r="C71" s="83" t="s">
        <v>590</v>
      </c>
      <c r="D71" s="175"/>
      <c r="E71" s="167"/>
    </row>
    <row r="72" spans="2:5" x14ac:dyDescent="0.25">
      <c r="B72" s="172">
        <v>11401020000</v>
      </c>
      <c r="C72" s="83" t="s">
        <v>591</v>
      </c>
      <c r="D72" s="175"/>
      <c r="E72" s="167"/>
    </row>
    <row r="73" spans="2:5" x14ac:dyDescent="0.25">
      <c r="B73" s="172">
        <v>11401990000</v>
      </c>
      <c r="C73" s="83" t="s">
        <v>699</v>
      </c>
      <c r="D73" s="175"/>
      <c r="E73" s="167"/>
    </row>
    <row r="74" spans="2:5" x14ac:dyDescent="0.25">
      <c r="B74" s="237">
        <v>11402000000</v>
      </c>
      <c r="C74" s="238" t="s">
        <v>592</v>
      </c>
      <c r="D74" s="271">
        <f>SUM(D75:D79)</f>
        <v>0</v>
      </c>
      <c r="E74" s="272">
        <f>SUM(E75:E79)</f>
        <v>0</v>
      </c>
    </row>
    <row r="75" spans="2:5" x14ac:dyDescent="0.25">
      <c r="B75" s="172">
        <v>11402010000</v>
      </c>
      <c r="C75" s="83" t="s">
        <v>593</v>
      </c>
      <c r="D75" s="175"/>
      <c r="E75" s="167"/>
    </row>
    <row r="76" spans="2:5" x14ac:dyDescent="0.25">
      <c r="B76" s="172">
        <v>11402020000</v>
      </c>
      <c r="C76" s="83" t="s">
        <v>700</v>
      </c>
      <c r="D76" s="175"/>
      <c r="E76" s="167"/>
    </row>
    <row r="77" spans="2:5" x14ac:dyDescent="0.25">
      <c r="B77" s="172">
        <v>11402030000</v>
      </c>
      <c r="C77" s="83" t="s">
        <v>594</v>
      </c>
      <c r="D77" s="175"/>
      <c r="E77" s="167"/>
    </row>
    <row r="78" spans="2:5" x14ac:dyDescent="0.25">
      <c r="B78" s="172">
        <v>11402040000</v>
      </c>
      <c r="C78" s="83" t="s">
        <v>595</v>
      </c>
      <c r="D78" s="175"/>
      <c r="E78" s="167"/>
    </row>
    <row r="79" spans="2:5" x14ac:dyDescent="0.25">
      <c r="B79" s="172">
        <v>11402050000</v>
      </c>
      <c r="C79" s="83" t="s">
        <v>701</v>
      </c>
      <c r="D79" s="175"/>
      <c r="E79" s="167"/>
    </row>
    <row r="80" spans="2:5" x14ac:dyDescent="0.25">
      <c r="B80" s="237">
        <v>12000000000</v>
      </c>
      <c r="C80" s="238" t="s">
        <v>702</v>
      </c>
      <c r="D80" s="271">
        <f>D81+D89+D117+D126+D143</f>
        <v>0</v>
      </c>
      <c r="E80" s="272">
        <f>E81+E89+E117+E126+E143</f>
        <v>0</v>
      </c>
    </row>
    <row r="81" spans="2:5" x14ac:dyDescent="0.25">
      <c r="B81" s="237">
        <v>12100000000</v>
      </c>
      <c r="C81" s="238" t="s">
        <v>703</v>
      </c>
      <c r="D81" s="271">
        <f>D82</f>
        <v>0</v>
      </c>
      <c r="E81" s="274">
        <f>E82</f>
        <v>0</v>
      </c>
    </row>
    <row r="82" spans="2:5" x14ac:dyDescent="0.25">
      <c r="B82" s="237">
        <v>12101000000</v>
      </c>
      <c r="C82" s="238" t="s">
        <v>704</v>
      </c>
      <c r="D82" s="271">
        <f>SUM(D83:D88)</f>
        <v>0</v>
      </c>
      <c r="E82" s="274">
        <f>SUM(E83:E88)</f>
        <v>0</v>
      </c>
    </row>
    <row r="83" spans="2:5" x14ac:dyDescent="0.25">
      <c r="B83" s="172">
        <v>12101010000</v>
      </c>
      <c r="C83" s="83" t="s">
        <v>705</v>
      </c>
      <c r="D83" s="175"/>
      <c r="E83" s="167"/>
    </row>
    <row r="84" spans="2:5" x14ac:dyDescent="0.25">
      <c r="B84" s="172">
        <v>12101020000</v>
      </c>
      <c r="C84" s="83" t="s">
        <v>565</v>
      </c>
      <c r="D84" s="175"/>
      <c r="E84" s="167"/>
    </row>
    <row r="85" spans="2:5" x14ac:dyDescent="0.25">
      <c r="B85" s="172">
        <v>12101030000</v>
      </c>
      <c r="C85" s="83" t="s">
        <v>566</v>
      </c>
      <c r="D85" s="175"/>
      <c r="E85" s="167"/>
    </row>
    <row r="86" spans="2:5" x14ac:dyDescent="0.25">
      <c r="B86" s="172">
        <v>12101040000</v>
      </c>
      <c r="C86" s="83" t="s">
        <v>567</v>
      </c>
      <c r="D86" s="175"/>
      <c r="E86" s="167"/>
    </row>
    <row r="87" spans="2:5" x14ac:dyDescent="0.25">
      <c r="B87" s="172">
        <v>12101050000</v>
      </c>
      <c r="C87" s="83" t="s">
        <v>671</v>
      </c>
      <c r="D87" s="175"/>
      <c r="E87" s="167"/>
    </row>
    <row r="88" spans="2:5" x14ac:dyDescent="0.25">
      <c r="B88" s="172">
        <v>12101060000</v>
      </c>
      <c r="C88" s="83" t="s">
        <v>706</v>
      </c>
      <c r="D88" s="175"/>
      <c r="E88" s="167"/>
    </row>
    <row r="89" spans="2:5" x14ac:dyDescent="0.25">
      <c r="B89" s="237">
        <v>12200000000</v>
      </c>
      <c r="C89" s="238" t="s">
        <v>596</v>
      </c>
      <c r="D89" s="271">
        <f>D90+D101+D111</f>
        <v>0</v>
      </c>
      <c r="E89" s="272">
        <f>E90+E101+E111</f>
        <v>0</v>
      </c>
    </row>
    <row r="90" spans="2:5" x14ac:dyDescent="0.25">
      <c r="B90" s="237">
        <v>12201000000</v>
      </c>
      <c r="C90" s="238" t="s">
        <v>674</v>
      </c>
      <c r="D90" s="271">
        <f>SUM(D91:D100)</f>
        <v>0</v>
      </c>
      <c r="E90" s="272">
        <f>SUM(E91:E100)</f>
        <v>0</v>
      </c>
    </row>
    <row r="91" spans="2:5" x14ac:dyDescent="0.25">
      <c r="B91" s="172">
        <v>12201010000</v>
      </c>
      <c r="C91" s="83" t="s">
        <v>570</v>
      </c>
      <c r="D91" s="175"/>
      <c r="E91" s="167"/>
    </row>
    <row r="92" spans="2:5" x14ac:dyDescent="0.25">
      <c r="B92" s="172">
        <v>12201020000</v>
      </c>
      <c r="C92" s="83" t="s">
        <v>675</v>
      </c>
      <c r="D92" s="175"/>
      <c r="E92" s="167"/>
    </row>
    <row r="93" spans="2:5" x14ac:dyDescent="0.25">
      <c r="B93" s="172">
        <v>12201030000</v>
      </c>
      <c r="C93" s="83" t="s">
        <v>572</v>
      </c>
      <c r="D93" s="175"/>
      <c r="E93" s="167"/>
    </row>
    <row r="94" spans="2:5" x14ac:dyDescent="0.25">
      <c r="B94" s="172">
        <v>12201040000</v>
      </c>
      <c r="C94" s="83" t="s">
        <v>707</v>
      </c>
      <c r="D94" s="175"/>
      <c r="E94" s="167"/>
    </row>
    <row r="95" spans="2:5" x14ac:dyDescent="0.25">
      <c r="B95" s="172">
        <v>12201050000</v>
      </c>
      <c r="C95" s="83" t="s">
        <v>573</v>
      </c>
      <c r="D95" s="175"/>
      <c r="E95" s="167"/>
    </row>
    <row r="96" spans="2:5" x14ac:dyDescent="0.25">
      <c r="B96" s="172">
        <v>12201060000</v>
      </c>
      <c r="C96" s="83" t="s">
        <v>682</v>
      </c>
      <c r="D96" s="175"/>
      <c r="E96" s="167"/>
    </row>
    <row r="97" spans="2:5" x14ac:dyDescent="0.25">
      <c r="B97" s="172">
        <v>12201070000</v>
      </c>
      <c r="C97" s="83" t="s">
        <v>708</v>
      </c>
      <c r="D97" s="175"/>
      <c r="E97" s="167"/>
    </row>
    <row r="98" spans="2:5" x14ac:dyDescent="0.25">
      <c r="B98" s="172">
        <v>12201080000</v>
      </c>
      <c r="C98" s="83" t="s">
        <v>709</v>
      </c>
      <c r="D98" s="175"/>
      <c r="E98" s="167"/>
    </row>
    <row r="99" spans="2:5" x14ac:dyDescent="0.25">
      <c r="B99" s="172">
        <v>12201090000</v>
      </c>
      <c r="C99" s="83" t="s">
        <v>710</v>
      </c>
      <c r="D99" s="175"/>
      <c r="E99" s="167"/>
    </row>
    <row r="100" spans="2:5" x14ac:dyDescent="0.25">
      <c r="B100" s="172">
        <v>12201990000</v>
      </c>
      <c r="C100" s="83" t="s">
        <v>711</v>
      </c>
      <c r="D100" s="175"/>
      <c r="E100" s="167"/>
    </row>
    <row r="101" spans="2:5" x14ac:dyDescent="0.25">
      <c r="B101" s="237">
        <v>12202000000</v>
      </c>
      <c r="C101" s="238" t="s">
        <v>684</v>
      </c>
      <c r="D101" s="271">
        <f>SUM(D102:D110)</f>
        <v>0</v>
      </c>
      <c r="E101" s="274">
        <f>SUM(E102:E110)</f>
        <v>0</v>
      </c>
    </row>
    <row r="102" spans="2:5" x14ac:dyDescent="0.25">
      <c r="B102" s="172">
        <v>12202010000</v>
      </c>
      <c r="C102" s="83" t="s">
        <v>578</v>
      </c>
      <c r="D102" s="175"/>
      <c r="E102" s="167"/>
    </row>
    <row r="103" spans="2:5" x14ac:dyDescent="0.25">
      <c r="B103" s="172">
        <v>12202020000</v>
      </c>
      <c r="C103" s="83" t="s">
        <v>685</v>
      </c>
      <c r="D103" s="175"/>
      <c r="E103" s="167"/>
    </row>
    <row r="104" spans="2:5" x14ac:dyDescent="0.25">
      <c r="B104" s="172">
        <v>12202030000</v>
      </c>
      <c r="C104" s="83" t="s">
        <v>686</v>
      </c>
      <c r="D104" s="175"/>
      <c r="E104" s="167"/>
    </row>
    <row r="105" spans="2:5" x14ac:dyDescent="0.25">
      <c r="B105" s="172">
        <v>12202040000</v>
      </c>
      <c r="C105" s="83" t="s">
        <v>687</v>
      </c>
      <c r="D105" s="175"/>
      <c r="E105" s="167"/>
    </row>
    <row r="106" spans="2:5" x14ac:dyDescent="0.25">
      <c r="B106" s="172">
        <v>12202050000</v>
      </c>
      <c r="C106" s="83" t="s">
        <v>688</v>
      </c>
      <c r="D106" s="175"/>
      <c r="E106" s="167"/>
    </row>
    <row r="107" spans="2:5" x14ac:dyDescent="0.25">
      <c r="B107" s="172">
        <v>12202060000</v>
      </c>
      <c r="C107" s="83" t="s">
        <v>689</v>
      </c>
      <c r="D107" s="175"/>
      <c r="E107" s="167"/>
    </row>
    <row r="108" spans="2:5" x14ac:dyDescent="0.25">
      <c r="B108" s="172">
        <v>12202070000</v>
      </c>
      <c r="C108" s="83" t="s">
        <v>690</v>
      </c>
      <c r="D108" s="175"/>
      <c r="E108" s="167"/>
    </row>
    <row r="109" spans="2:5" x14ac:dyDescent="0.25">
      <c r="B109" s="172">
        <v>12202080000</v>
      </c>
      <c r="C109" s="83" t="s">
        <v>712</v>
      </c>
      <c r="D109" s="175"/>
      <c r="E109" s="167"/>
    </row>
    <row r="110" spans="2:5" x14ac:dyDescent="0.25">
      <c r="B110" s="172">
        <v>12202990000</v>
      </c>
      <c r="C110" s="83" t="s">
        <v>713</v>
      </c>
      <c r="D110" s="175"/>
      <c r="E110" s="167"/>
    </row>
    <row r="111" spans="2:5" x14ac:dyDescent="0.25">
      <c r="B111" s="237">
        <v>12203000000</v>
      </c>
      <c r="C111" s="238" t="s">
        <v>579</v>
      </c>
      <c r="D111" s="271">
        <f>SUM(D112:D116)</f>
        <v>0</v>
      </c>
      <c r="E111" s="272">
        <f>SUM(E112:E116)</f>
        <v>0</v>
      </c>
    </row>
    <row r="112" spans="2:5" x14ac:dyDescent="0.25">
      <c r="B112" s="172">
        <v>12203010000</v>
      </c>
      <c r="C112" s="83" t="s">
        <v>580</v>
      </c>
      <c r="D112" s="175"/>
      <c r="E112" s="167"/>
    </row>
    <row r="113" spans="2:5" x14ac:dyDescent="0.25">
      <c r="B113" s="172">
        <v>12203020000</v>
      </c>
      <c r="C113" s="83" t="s">
        <v>693</v>
      </c>
      <c r="D113" s="175"/>
      <c r="E113" s="167"/>
    </row>
    <row r="114" spans="2:5" x14ac:dyDescent="0.25">
      <c r="B114" s="172">
        <v>12203030000</v>
      </c>
      <c r="C114" s="83" t="s">
        <v>714</v>
      </c>
      <c r="D114" s="175"/>
      <c r="E114" s="167"/>
    </row>
    <row r="115" spans="2:5" x14ac:dyDescent="0.25">
      <c r="B115" s="172">
        <v>12203040000</v>
      </c>
      <c r="C115" s="83" t="s">
        <v>715</v>
      </c>
      <c r="D115" s="175"/>
      <c r="E115" s="167"/>
    </row>
    <row r="116" spans="2:5" x14ac:dyDescent="0.25">
      <c r="B116" s="172">
        <v>12203990000</v>
      </c>
      <c r="C116" s="83" t="s">
        <v>716</v>
      </c>
      <c r="D116" s="175"/>
      <c r="E116" s="167"/>
    </row>
    <row r="117" spans="2:5" x14ac:dyDescent="0.25">
      <c r="B117" s="237">
        <v>12300000000</v>
      </c>
      <c r="C117" s="238" t="s">
        <v>597</v>
      </c>
      <c r="D117" s="271">
        <f>D118</f>
        <v>0</v>
      </c>
      <c r="E117" s="274">
        <f>E118</f>
        <v>0</v>
      </c>
    </row>
    <row r="118" spans="2:5" x14ac:dyDescent="0.25">
      <c r="B118" s="237">
        <v>12301000000</v>
      </c>
      <c r="C118" s="238" t="s">
        <v>598</v>
      </c>
      <c r="D118" s="271">
        <f>SUM(D119:D125)</f>
        <v>0</v>
      </c>
      <c r="E118" s="274">
        <f>SUM(E119:E125)</f>
        <v>0</v>
      </c>
    </row>
    <row r="119" spans="2:5" x14ac:dyDescent="0.25">
      <c r="B119" s="172">
        <v>12301010000</v>
      </c>
      <c r="C119" s="83" t="s">
        <v>599</v>
      </c>
      <c r="D119" s="175"/>
      <c r="E119" s="167"/>
    </row>
    <row r="120" spans="2:5" x14ac:dyDescent="0.25">
      <c r="B120" s="172">
        <v>12301020000</v>
      </c>
      <c r="C120" s="83" t="s">
        <v>717</v>
      </c>
      <c r="D120" s="175"/>
      <c r="E120" s="167"/>
    </row>
    <row r="121" spans="2:5" x14ac:dyDescent="0.25">
      <c r="B121" s="172">
        <v>12301030000</v>
      </c>
      <c r="C121" s="83" t="s">
        <v>718</v>
      </c>
      <c r="D121" s="175"/>
      <c r="E121" s="167"/>
    </row>
    <row r="122" spans="2:5" x14ac:dyDescent="0.25">
      <c r="B122" s="172">
        <v>12301040000</v>
      </c>
      <c r="C122" s="83" t="s">
        <v>719</v>
      </c>
      <c r="D122" s="175"/>
      <c r="E122" s="167"/>
    </row>
    <row r="123" spans="2:5" x14ac:dyDescent="0.25">
      <c r="B123" s="172">
        <v>12301050000</v>
      </c>
      <c r="C123" s="83" t="s">
        <v>600</v>
      </c>
      <c r="D123" s="175"/>
      <c r="E123" s="167"/>
    </row>
    <row r="124" spans="2:5" x14ac:dyDescent="0.25">
      <c r="B124" s="172">
        <v>12301060000</v>
      </c>
      <c r="C124" s="83" t="s">
        <v>601</v>
      </c>
      <c r="D124" s="175"/>
      <c r="E124" s="167"/>
    </row>
    <row r="125" spans="2:5" x14ac:dyDescent="0.25">
      <c r="B125" s="172">
        <v>12301990000</v>
      </c>
      <c r="C125" s="83" t="s">
        <v>720</v>
      </c>
      <c r="D125" s="175"/>
      <c r="E125" s="167"/>
    </row>
    <row r="126" spans="2:5" x14ac:dyDescent="0.25">
      <c r="B126" s="237">
        <v>12400000000</v>
      </c>
      <c r="C126" s="238" t="s">
        <v>602</v>
      </c>
      <c r="D126" s="271">
        <f>D127</f>
        <v>0</v>
      </c>
      <c r="E126" s="272">
        <f>E127</f>
        <v>0</v>
      </c>
    </row>
    <row r="127" spans="2:5" x14ac:dyDescent="0.25">
      <c r="B127" s="237">
        <v>12401000000</v>
      </c>
      <c r="C127" s="238" t="s">
        <v>603</v>
      </c>
      <c r="D127" s="271">
        <f>SUM(D128:D142)</f>
        <v>0</v>
      </c>
      <c r="E127" s="272">
        <f>SUM(E128:E142)</f>
        <v>0</v>
      </c>
    </row>
    <row r="128" spans="2:5" x14ac:dyDescent="0.25">
      <c r="B128" s="172">
        <v>12401010000</v>
      </c>
      <c r="C128" s="83" t="s">
        <v>604</v>
      </c>
      <c r="D128" s="175"/>
      <c r="E128" s="167"/>
    </row>
    <row r="129" spans="2:5" x14ac:dyDescent="0.25">
      <c r="B129" s="172">
        <v>12401020000</v>
      </c>
      <c r="C129" s="83" t="s">
        <v>721</v>
      </c>
      <c r="D129" s="175"/>
      <c r="E129" s="167"/>
    </row>
    <row r="130" spans="2:5" x14ac:dyDescent="0.25">
      <c r="B130" s="172">
        <v>12401030000</v>
      </c>
      <c r="C130" s="83" t="s">
        <v>605</v>
      </c>
      <c r="D130" s="175"/>
      <c r="E130" s="167"/>
    </row>
    <row r="131" spans="2:5" x14ac:dyDescent="0.25">
      <c r="B131" s="172">
        <v>12401040000</v>
      </c>
      <c r="C131" s="83" t="s">
        <v>606</v>
      </c>
      <c r="D131" s="175"/>
      <c r="E131" s="167"/>
    </row>
    <row r="132" spans="2:5" x14ac:dyDescent="0.25">
      <c r="B132" s="172">
        <v>12401050000</v>
      </c>
      <c r="C132" s="83" t="s">
        <v>607</v>
      </c>
      <c r="D132" s="175"/>
      <c r="E132" s="167"/>
    </row>
    <row r="133" spans="2:5" x14ac:dyDescent="0.25">
      <c r="B133" s="172">
        <v>12401060000</v>
      </c>
      <c r="C133" s="83" t="s">
        <v>608</v>
      </c>
      <c r="D133" s="175"/>
      <c r="E133" s="167"/>
    </row>
    <row r="134" spans="2:5" x14ac:dyDescent="0.25">
      <c r="B134" s="172">
        <v>12401070000</v>
      </c>
      <c r="C134" s="83" t="s">
        <v>609</v>
      </c>
      <c r="D134" s="175"/>
      <c r="E134" s="167"/>
    </row>
    <row r="135" spans="2:5" x14ac:dyDescent="0.25">
      <c r="B135" s="172">
        <v>12401080000</v>
      </c>
      <c r="C135" s="83" t="s">
        <v>610</v>
      </c>
      <c r="D135" s="175"/>
      <c r="E135" s="167"/>
    </row>
    <row r="136" spans="2:5" x14ac:dyDescent="0.25">
      <c r="B136" s="172">
        <v>12401090000</v>
      </c>
      <c r="C136" s="83" t="s">
        <v>722</v>
      </c>
      <c r="D136" s="175"/>
      <c r="E136" s="167"/>
    </row>
    <row r="137" spans="2:5" x14ac:dyDescent="0.25">
      <c r="B137" s="172">
        <v>12401100000</v>
      </c>
      <c r="C137" s="83" t="s">
        <v>611</v>
      </c>
      <c r="D137" s="175"/>
      <c r="E137" s="167"/>
    </row>
    <row r="138" spans="2:5" x14ac:dyDescent="0.25">
      <c r="B138" s="172">
        <v>12401110000</v>
      </c>
      <c r="C138" s="83" t="s">
        <v>723</v>
      </c>
      <c r="D138" s="175"/>
      <c r="E138" s="167"/>
    </row>
    <row r="139" spans="2:5" x14ac:dyDescent="0.25">
      <c r="B139" s="172">
        <v>12401120000</v>
      </c>
      <c r="C139" s="83" t="s">
        <v>724</v>
      </c>
      <c r="D139" s="175"/>
      <c r="E139" s="167"/>
    </row>
    <row r="140" spans="2:5" x14ac:dyDescent="0.25">
      <c r="B140" s="172">
        <v>12401130000</v>
      </c>
      <c r="C140" s="83" t="s">
        <v>725</v>
      </c>
      <c r="D140" s="175"/>
      <c r="E140" s="167"/>
    </row>
    <row r="141" spans="2:5" x14ac:dyDescent="0.25">
      <c r="B141" s="172">
        <v>12401140000</v>
      </c>
      <c r="C141" s="83" t="s">
        <v>726</v>
      </c>
      <c r="D141" s="175"/>
      <c r="E141" s="167"/>
    </row>
    <row r="142" spans="2:5" x14ac:dyDescent="0.25">
      <c r="B142" s="172">
        <v>12401990000</v>
      </c>
      <c r="C142" s="83" t="s">
        <v>727</v>
      </c>
      <c r="D142" s="175"/>
      <c r="E142" s="167"/>
    </row>
    <row r="143" spans="2:5" x14ac:dyDescent="0.25">
      <c r="B143" s="237">
        <v>12500000000</v>
      </c>
      <c r="C143" s="238" t="s">
        <v>588</v>
      </c>
      <c r="D143" s="271">
        <f>D144+D149+D158+D163</f>
        <v>0</v>
      </c>
      <c r="E143" s="272">
        <f>E144+E149+E158+E163</f>
        <v>0</v>
      </c>
    </row>
    <row r="144" spans="2:5" x14ac:dyDescent="0.25">
      <c r="B144" s="237">
        <v>12501000000</v>
      </c>
      <c r="C144" s="238" t="s">
        <v>612</v>
      </c>
      <c r="D144" s="271">
        <f>SUM(D145:D148)</f>
        <v>0</v>
      </c>
      <c r="E144" s="274">
        <f>SUM(E145:E148)</f>
        <v>0</v>
      </c>
    </row>
    <row r="145" spans="2:5" x14ac:dyDescent="0.25">
      <c r="B145" s="172">
        <v>12501010000</v>
      </c>
      <c r="C145" s="83" t="s">
        <v>613</v>
      </c>
      <c r="D145" s="175"/>
      <c r="E145" s="167"/>
    </row>
    <row r="146" spans="2:5" x14ac:dyDescent="0.25">
      <c r="B146" s="172">
        <v>12501020000</v>
      </c>
      <c r="C146" s="83" t="s">
        <v>614</v>
      </c>
      <c r="D146" s="175"/>
      <c r="E146" s="167"/>
    </row>
    <row r="147" spans="2:5" x14ac:dyDescent="0.25">
      <c r="B147" s="172">
        <v>12501030000</v>
      </c>
      <c r="C147" s="83" t="s">
        <v>615</v>
      </c>
      <c r="D147" s="175"/>
      <c r="E147" s="167"/>
    </row>
    <row r="148" spans="2:5" x14ac:dyDescent="0.25">
      <c r="B148" s="172">
        <v>12501990000</v>
      </c>
      <c r="C148" s="83" t="s">
        <v>728</v>
      </c>
      <c r="D148" s="175"/>
      <c r="E148" s="167"/>
    </row>
    <row r="149" spans="2:5" x14ac:dyDescent="0.25">
      <c r="B149" s="237">
        <v>12502000000</v>
      </c>
      <c r="C149" s="238" t="s">
        <v>616</v>
      </c>
      <c r="D149" s="271">
        <f>SUM(D150:D157)</f>
        <v>0</v>
      </c>
      <c r="E149" s="272">
        <f>SUM(E150:E157)</f>
        <v>0</v>
      </c>
    </row>
    <row r="150" spans="2:5" x14ac:dyDescent="0.25">
      <c r="B150" s="172">
        <v>12502010000</v>
      </c>
      <c r="C150" s="83" t="s">
        <v>617</v>
      </c>
      <c r="D150" s="175"/>
      <c r="E150" s="167"/>
    </row>
    <row r="151" spans="2:5" x14ac:dyDescent="0.25">
      <c r="B151" s="172">
        <v>12502020000</v>
      </c>
      <c r="C151" s="83" t="s">
        <v>345</v>
      </c>
      <c r="D151" s="175"/>
      <c r="E151" s="167"/>
    </row>
    <row r="152" spans="2:5" x14ac:dyDescent="0.25">
      <c r="B152" s="172">
        <v>12502030000</v>
      </c>
      <c r="C152" s="83" t="s">
        <v>729</v>
      </c>
      <c r="D152" s="175"/>
      <c r="E152" s="167"/>
    </row>
    <row r="153" spans="2:5" x14ac:dyDescent="0.25">
      <c r="B153" s="172">
        <v>12502040000</v>
      </c>
      <c r="C153" s="83" t="s">
        <v>618</v>
      </c>
      <c r="D153" s="175"/>
      <c r="E153" s="167"/>
    </row>
    <row r="154" spans="2:5" x14ac:dyDescent="0.25">
      <c r="B154" s="172">
        <v>12502050000</v>
      </c>
      <c r="C154" s="83" t="s">
        <v>349</v>
      </c>
      <c r="D154" s="175"/>
      <c r="E154" s="167"/>
    </row>
    <row r="155" spans="2:5" x14ac:dyDescent="0.25">
      <c r="B155" s="172">
        <v>12502060000</v>
      </c>
      <c r="C155" s="83" t="s">
        <v>619</v>
      </c>
      <c r="D155" s="175"/>
      <c r="E155" s="167"/>
    </row>
    <row r="156" spans="2:5" x14ac:dyDescent="0.25">
      <c r="B156" s="172" t="s">
        <v>804</v>
      </c>
      <c r="C156" s="83" t="s">
        <v>805</v>
      </c>
      <c r="D156" s="175"/>
      <c r="E156" s="167"/>
    </row>
    <row r="157" spans="2:5" x14ac:dyDescent="0.25">
      <c r="B157" s="172">
        <v>12502990000</v>
      </c>
      <c r="C157" s="83" t="s">
        <v>620</v>
      </c>
      <c r="D157" s="175"/>
      <c r="E157" s="167"/>
    </row>
    <row r="158" spans="2:5" x14ac:dyDescent="0.25">
      <c r="B158" s="237">
        <v>12503000000</v>
      </c>
      <c r="C158" s="238" t="s">
        <v>621</v>
      </c>
      <c r="D158" s="271">
        <f>SUM(D159:D162)</f>
        <v>0</v>
      </c>
      <c r="E158" s="272">
        <f>SUM(E159:E162)</f>
        <v>0</v>
      </c>
    </row>
    <row r="159" spans="2:5" x14ac:dyDescent="0.25">
      <c r="B159" s="172">
        <v>12503010000</v>
      </c>
      <c r="C159" s="83" t="s">
        <v>622</v>
      </c>
      <c r="D159" s="175"/>
      <c r="E159" s="167"/>
    </row>
    <row r="160" spans="2:5" x14ac:dyDescent="0.25">
      <c r="B160" s="172">
        <v>12503020000</v>
      </c>
      <c r="C160" s="83" t="s">
        <v>623</v>
      </c>
      <c r="D160" s="175"/>
      <c r="E160" s="167"/>
    </row>
    <row r="161" spans="2:5" x14ac:dyDescent="0.25">
      <c r="B161" s="172">
        <v>12503030000</v>
      </c>
      <c r="C161" s="83" t="s">
        <v>624</v>
      </c>
      <c r="D161" s="175"/>
      <c r="E161" s="167"/>
    </row>
    <row r="162" spans="2:5" x14ac:dyDescent="0.25">
      <c r="B162" s="172">
        <v>12503990000</v>
      </c>
      <c r="C162" s="83" t="s">
        <v>625</v>
      </c>
      <c r="D162" s="175"/>
      <c r="E162" s="167"/>
    </row>
    <row r="163" spans="2:5" x14ac:dyDescent="0.25">
      <c r="B163" s="237">
        <v>12504000000</v>
      </c>
      <c r="C163" s="238" t="s">
        <v>626</v>
      </c>
      <c r="D163" s="271">
        <f>SUM(D164:D166)</f>
        <v>0</v>
      </c>
      <c r="E163" s="272">
        <f>SUM(E164:E166)</f>
        <v>0</v>
      </c>
    </row>
    <row r="164" spans="2:5" x14ac:dyDescent="0.25">
      <c r="B164" s="172">
        <v>12504010000</v>
      </c>
      <c r="C164" s="83" t="s">
        <v>627</v>
      </c>
      <c r="D164" s="175"/>
      <c r="E164" s="167"/>
    </row>
    <row r="165" spans="2:5" x14ac:dyDescent="0.25">
      <c r="B165" s="172">
        <v>12504020000</v>
      </c>
      <c r="C165" s="83" t="s">
        <v>628</v>
      </c>
      <c r="D165" s="175"/>
      <c r="E165" s="167"/>
    </row>
    <row r="166" spans="2:5" x14ac:dyDescent="0.25">
      <c r="B166" s="172">
        <v>12504990000</v>
      </c>
      <c r="C166" s="83" t="s">
        <v>730</v>
      </c>
      <c r="D166" s="175"/>
      <c r="E166" s="167"/>
    </row>
    <row r="167" spans="2:5" x14ac:dyDescent="0.25">
      <c r="B167" s="172"/>
      <c r="C167" s="83"/>
      <c r="D167" s="175"/>
      <c r="E167" s="167"/>
    </row>
    <row r="168" spans="2:5" x14ac:dyDescent="0.25">
      <c r="B168" s="237">
        <v>20000000000</v>
      </c>
      <c r="C168" s="238" t="s">
        <v>629</v>
      </c>
      <c r="D168" s="271">
        <f>D169+D206</f>
        <v>0</v>
      </c>
      <c r="E168" s="272">
        <f>E169+E206</f>
        <v>0</v>
      </c>
    </row>
    <row r="169" spans="2:5" x14ac:dyDescent="0.25">
      <c r="B169" s="237">
        <v>21000000000</v>
      </c>
      <c r="C169" s="238" t="s">
        <v>731</v>
      </c>
      <c r="D169" s="271">
        <f>D170+D182</f>
        <v>0</v>
      </c>
      <c r="E169" s="272">
        <f>E170+E182</f>
        <v>0</v>
      </c>
    </row>
    <row r="170" spans="2:5" x14ac:dyDescent="0.25">
      <c r="B170" s="237">
        <v>21100000000</v>
      </c>
      <c r="C170" s="238" t="s">
        <v>732</v>
      </c>
      <c r="D170" s="271">
        <f>D171+D176</f>
        <v>0</v>
      </c>
      <c r="E170" s="272">
        <f>E171+E176</f>
        <v>0</v>
      </c>
    </row>
    <row r="171" spans="2:5" x14ac:dyDescent="0.25">
      <c r="B171" s="237">
        <v>21101000000</v>
      </c>
      <c r="C171" s="238" t="s">
        <v>733</v>
      </c>
      <c r="D171" s="271">
        <f>SUM(D172:D175)</f>
        <v>0</v>
      </c>
      <c r="E171" s="272">
        <f>SUM(E172:E175)</f>
        <v>0</v>
      </c>
    </row>
    <row r="172" spans="2:5" x14ac:dyDescent="0.25">
      <c r="B172" s="172">
        <v>21101010000</v>
      </c>
      <c r="C172" s="83" t="s">
        <v>734</v>
      </c>
      <c r="D172" s="175"/>
      <c r="E172" s="167"/>
    </row>
    <row r="173" spans="2:5" x14ac:dyDescent="0.25">
      <c r="B173" s="172">
        <v>21101020000</v>
      </c>
      <c r="C173" s="83" t="s">
        <v>735</v>
      </c>
      <c r="D173" s="175"/>
      <c r="E173" s="167"/>
    </row>
    <row r="174" spans="2:5" x14ac:dyDescent="0.25">
      <c r="B174" s="172">
        <v>21101030000</v>
      </c>
      <c r="C174" s="83" t="s">
        <v>736</v>
      </c>
      <c r="D174" s="175"/>
      <c r="E174" s="167"/>
    </row>
    <row r="175" spans="2:5" x14ac:dyDescent="0.25">
      <c r="B175" s="172">
        <v>21101040000</v>
      </c>
      <c r="C175" s="83" t="s">
        <v>737</v>
      </c>
      <c r="D175" s="175"/>
      <c r="E175" s="167"/>
    </row>
    <row r="176" spans="2:5" x14ac:dyDescent="0.25">
      <c r="B176" s="237">
        <v>21102000000</v>
      </c>
      <c r="C176" s="238" t="s">
        <v>738</v>
      </c>
      <c r="D176" s="271">
        <f>SUM(D177:D181)</f>
        <v>0</v>
      </c>
      <c r="E176" s="272">
        <f>SUM(E177:E181)</f>
        <v>0</v>
      </c>
    </row>
    <row r="177" spans="2:5" x14ac:dyDescent="0.25">
      <c r="B177" s="172">
        <v>21102010000</v>
      </c>
      <c r="C177" s="83" t="s">
        <v>630</v>
      </c>
      <c r="D177" s="175"/>
      <c r="E177" s="167"/>
    </row>
    <row r="178" spans="2:5" x14ac:dyDescent="0.25">
      <c r="B178" s="172">
        <v>21102020000</v>
      </c>
      <c r="C178" s="83" t="s">
        <v>631</v>
      </c>
      <c r="D178" s="175"/>
      <c r="E178" s="167"/>
    </row>
    <row r="179" spans="2:5" x14ac:dyDescent="0.25">
      <c r="B179" s="172">
        <v>21102030000</v>
      </c>
      <c r="C179" s="83" t="s">
        <v>632</v>
      </c>
      <c r="D179" s="175"/>
      <c r="E179" s="167"/>
    </row>
    <row r="180" spans="2:5" x14ac:dyDescent="0.25">
      <c r="B180" s="172">
        <v>21102040000</v>
      </c>
      <c r="C180" s="83" t="s">
        <v>633</v>
      </c>
      <c r="D180" s="175"/>
      <c r="E180" s="167"/>
    </row>
    <row r="181" spans="2:5" x14ac:dyDescent="0.25">
      <c r="B181" s="172">
        <v>21102050000</v>
      </c>
      <c r="C181" s="83" t="s">
        <v>737</v>
      </c>
      <c r="D181" s="175"/>
      <c r="E181" s="167"/>
    </row>
    <row r="182" spans="2:5" x14ac:dyDescent="0.25">
      <c r="B182" s="237">
        <v>21200000000</v>
      </c>
      <c r="C182" s="238" t="s">
        <v>739</v>
      </c>
      <c r="D182" s="271">
        <f>D183+D193+D201</f>
        <v>0</v>
      </c>
      <c r="E182" s="272">
        <f>E183+E193+E201</f>
        <v>0</v>
      </c>
    </row>
    <row r="183" spans="2:5" x14ac:dyDescent="0.25">
      <c r="B183" s="237">
        <v>21201000000</v>
      </c>
      <c r="C183" s="238" t="s">
        <v>740</v>
      </c>
      <c r="D183" s="271">
        <f>SUM(D184:D192)</f>
        <v>0</v>
      </c>
      <c r="E183" s="272">
        <f>SUM(E184:E192)</f>
        <v>0</v>
      </c>
    </row>
    <row r="184" spans="2:5" x14ac:dyDescent="0.25">
      <c r="B184" s="172">
        <v>21201010000</v>
      </c>
      <c r="C184" s="83" t="s">
        <v>741</v>
      </c>
      <c r="D184" s="175"/>
      <c r="E184" s="167"/>
    </row>
    <row r="185" spans="2:5" x14ac:dyDescent="0.25">
      <c r="B185" s="172">
        <v>21201020000</v>
      </c>
      <c r="C185" s="83" t="s">
        <v>742</v>
      </c>
      <c r="D185" s="175"/>
      <c r="E185" s="167"/>
    </row>
    <row r="186" spans="2:5" x14ac:dyDescent="0.25">
      <c r="B186" s="172">
        <v>21201030000</v>
      </c>
      <c r="C186" s="83" t="s">
        <v>743</v>
      </c>
      <c r="D186" s="175"/>
      <c r="E186" s="167"/>
    </row>
    <row r="187" spans="2:5" x14ac:dyDescent="0.25">
      <c r="B187" s="172">
        <v>21201040000</v>
      </c>
      <c r="C187" s="83" t="s">
        <v>635</v>
      </c>
      <c r="D187" s="175"/>
      <c r="E187" s="167"/>
    </row>
    <row r="188" spans="2:5" x14ac:dyDescent="0.25">
      <c r="B188" s="172">
        <v>21201050000</v>
      </c>
      <c r="C188" s="83" t="s">
        <v>590</v>
      </c>
      <c r="D188" s="175"/>
      <c r="E188" s="167"/>
    </row>
    <row r="189" spans="2:5" x14ac:dyDescent="0.25">
      <c r="B189" s="172">
        <v>21201060000</v>
      </c>
      <c r="C189" s="83" t="s">
        <v>634</v>
      </c>
      <c r="D189" s="175"/>
      <c r="E189" s="167"/>
    </row>
    <row r="190" spans="2:5" x14ac:dyDescent="0.25">
      <c r="B190" s="172">
        <v>21201070000</v>
      </c>
      <c r="C190" s="83" t="s">
        <v>744</v>
      </c>
      <c r="D190" s="175"/>
      <c r="E190" s="167"/>
    </row>
    <row r="191" spans="2:5" x14ac:dyDescent="0.25">
      <c r="B191" s="172">
        <v>21201080000</v>
      </c>
      <c r="C191" s="83" t="s">
        <v>745</v>
      </c>
      <c r="D191" s="175"/>
      <c r="E191" s="167"/>
    </row>
    <row r="192" spans="2:5" x14ac:dyDescent="0.25">
      <c r="B192" s="172">
        <v>21201090000</v>
      </c>
      <c r="C192" s="83" t="s">
        <v>643</v>
      </c>
      <c r="D192" s="175"/>
      <c r="E192" s="167"/>
    </row>
    <row r="193" spans="2:5" x14ac:dyDescent="0.25">
      <c r="B193" s="237">
        <v>21202000000</v>
      </c>
      <c r="C193" s="238" t="s">
        <v>636</v>
      </c>
      <c r="D193" s="175"/>
      <c r="E193" s="167"/>
    </row>
    <row r="194" spans="2:5" x14ac:dyDescent="0.25">
      <c r="B194" s="172">
        <v>21202010000</v>
      </c>
      <c r="C194" s="83" t="s">
        <v>637</v>
      </c>
      <c r="D194" s="175"/>
      <c r="E194" s="167"/>
    </row>
    <row r="195" spans="2:5" x14ac:dyDescent="0.25">
      <c r="B195" s="172">
        <v>21202020000</v>
      </c>
      <c r="C195" s="83" t="s">
        <v>638</v>
      </c>
      <c r="D195" s="175"/>
      <c r="E195" s="167"/>
    </row>
    <row r="196" spans="2:5" x14ac:dyDescent="0.25">
      <c r="B196" s="172">
        <v>21202030000</v>
      </c>
      <c r="C196" s="83" t="s">
        <v>639</v>
      </c>
      <c r="D196" s="175"/>
      <c r="E196" s="167"/>
    </row>
    <row r="197" spans="2:5" x14ac:dyDescent="0.25">
      <c r="B197" s="172">
        <v>21202040000</v>
      </c>
      <c r="C197" s="83" t="s">
        <v>640</v>
      </c>
      <c r="D197" s="175"/>
      <c r="E197" s="167"/>
    </row>
    <row r="198" spans="2:5" x14ac:dyDescent="0.25">
      <c r="B198" s="172">
        <v>21202050000</v>
      </c>
      <c r="C198" s="83" t="s">
        <v>641</v>
      </c>
      <c r="D198" s="175"/>
      <c r="E198" s="167"/>
    </row>
    <row r="199" spans="2:5" x14ac:dyDescent="0.25">
      <c r="B199" s="172">
        <v>21202060000</v>
      </c>
      <c r="C199" s="83" t="s">
        <v>642</v>
      </c>
      <c r="D199" s="175"/>
      <c r="E199" s="167"/>
    </row>
    <row r="200" spans="2:5" x14ac:dyDescent="0.25">
      <c r="B200" s="172">
        <v>21202070000</v>
      </c>
      <c r="C200" s="83" t="s">
        <v>643</v>
      </c>
      <c r="D200" s="175"/>
      <c r="E200" s="167"/>
    </row>
    <row r="201" spans="2:5" x14ac:dyDescent="0.25">
      <c r="B201" s="237">
        <v>21203000000</v>
      </c>
      <c r="C201" s="238" t="s">
        <v>644</v>
      </c>
      <c r="D201" s="271">
        <f>SUM(D202:D205)</f>
        <v>0</v>
      </c>
      <c r="E201" s="272">
        <f>SUM(E202:E205)</f>
        <v>0</v>
      </c>
    </row>
    <row r="202" spans="2:5" x14ac:dyDescent="0.25">
      <c r="B202" s="172">
        <v>21203010000</v>
      </c>
      <c r="C202" s="83" t="s">
        <v>746</v>
      </c>
      <c r="D202" s="175"/>
      <c r="E202" s="167"/>
    </row>
    <row r="203" spans="2:5" x14ac:dyDescent="0.25">
      <c r="B203" s="172">
        <v>21203020000</v>
      </c>
      <c r="C203" s="83" t="s">
        <v>645</v>
      </c>
      <c r="D203" s="175"/>
      <c r="E203" s="244"/>
    </row>
    <row r="204" spans="2:5" x14ac:dyDescent="0.25">
      <c r="B204" s="172">
        <v>21203030000</v>
      </c>
      <c r="C204" s="83" t="s">
        <v>646</v>
      </c>
      <c r="D204" s="175"/>
      <c r="E204" s="244"/>
    </row>
    <row r="205" spans="2:5" x14ac:dyDescent="0.25">
      <c r="B205" s="172">
        <v>21203040000</v>
      </c>
      <c r="C205" s="83" t="s">
        <v>647</v>
      </c>
      <c r="D205" s="175"/>
      <c r="E205" s="244"/>
    </row>
    <row r="206" spans="2:5" x14ac:dyDescent="0.25">
      <c r="B206" s="237">
        <v>22000000000</v>
      </c>
      <c r="C206" s="238" t="s">
        <v>747</v>
      </c>
      <c r="D206" s="271">
        <f>D207+D217</f>
        <v>0</v>
      </c>
      <c r="E206" s="272">
        <f>E207+E217</f>
        <v>0</v>
      </c>
    </row>
    <row r="207" spans="2:5" x14ac:dyDescent="0.25">
      <c r="B207" s="237">
        <v>22100000000</v>
      </c>
      <c r="C207" s="238" t="s">
        <v>732</v>
      </c>
      <c r="D207" s="271">
        <f>D208+D212</f>
        <v>0</v>
      </c>
      <c r="E207" s="272">
        <f>E208+E212</f>
        <v>0</v>
      </c>
    </row>
    <row r="208" spans="2:5" x14ac:dyDescent="0.25">
      <c r="B208" s="237">
        <v>22101000000</v>
      </c>
      <c r="C208" s="238" t="s">
        <v>733</v>
      </c>
      <c r="D208" s="271">
        <f>SUM(D209:D211)</f>
        <v>0</v>
      </c>
      <c r="E208" s="272">
        <f>SUM(E209:E211)</f>
        <v>0</v>
      </c>
    </row>
    <row r="209" spans="2:5" x14ac:dyDescent="0.25">
      <c r="B209" s="172">
        <v>22101010000</v>
      </c>
      <c r="C209" s="83" t="s">
        <v>735</v>
      </c>
      <c r="D209" s="175"/>
      <c r="E209" s="244"/>
    </row>
    <row r="210" spans="2:5" x14ac:dyDescent="0.25">
      <c r="B210" s="172">
        <v>22101020000</v>
      </c>
      <c r="C210" s="83" t="s">
        <v>736</v>
      </c>
      <c r="D210" s="175"/>
      <c r="E210" s="244"/>
    </row>
    <row r="211" spans="2:5" x14ac:dyDescent="0.25">
      <c r="B211" s="172">
        <v>22101030000</v>
      </c>
      <c r="C211" s="83" t="s">
        <v>737</v>
      </c>
      <c r="D211" s="175"/>
      <c r="E211" s="244"/>
    </row>
    <row r="212" spans="2:5" x14ac:dyDescent="0.25">
      <c r="B212" s="237">
        <v>22102000000</v>
      </c>
      <c r="C212" s="238" t="s">
        <v>738</v>
      </c>
      <c r="D212" s="271">
        <f>SUM(D213:D216)</f>
        <v>0</v>
      </c>
      <c r="E212" s="272">
        <f>SUM(E213:E216)</f>
        <v>0</v>
      </c>
    </row>
    <row r="213" spans="2:5" x14ac:dyDescent="0.25">
      <c r="B213" s="172">
        <v>22102010000</v>
      </c>
      <c r="C213" s="83" t="s">
        <v>630</v>
      </c>
      <c r="D213" s="175"/>
      <c r="E213" s="244"/>
    </row>
    <row r="214" spans="2:5" x14ac:dyDescent="0.25">
      <c r="B214" s="172">
        <v>22102020000</v>
      </c>
      <c r="C214" s="83" t="s">
        <v>632</v>
      </c>
      <c r="D214" s="175"/>
      <c r="E214" s="244"/>
    </row>
    <row r="215" spans="2:5" x14ac:dyDescent="0.25">
      <c r="B215" s="172">
        <v>22102030000</v>
      </c>
      <c r="C215" s="83" t="s">
        <v>633</v>
      </c>
      <c r="D215" s="175"/>
      <c r="E215" s="244"/>
    </row>
    <row r="216" spans="2:5" x14ac:dyDescent="0.25">
      <c r="B216" s="172">
        <v>22102040000</v>
      </c>
      <c r="C216" s="83" t="s">
        <v>737</v>
      </c>
      <c r="D216" s="175"/>
      <c r="E216" s="244"/>
    </row>
    <row r="217" spans="2:5" x14ac:dyDescent="0.25">
      <c r="B217" s="237">
        <v>22200000000</v>
      </c>
      <c r="C217" s="238" t="s">
        <v>739</v>
      </c>
      <c r="D217" s="271">
        <f>D218+D220+D224+D228</f>
        <v>0</v>
      </c>
      <c r="E217" s="272">
        <f>E218+E220+E224+E228</f>
        <v>0</v>
      </c>
    </row>
    <row r="218" spans="2:5" x14ac:dyDescent="0.25">
      <c r="B218" s="237">
        <v>22201000000</v>
      </c>
      <c r="C218" s="238" t="s">
        <v>740</v>
      </c>
      <c r="D218" s="271">
        <f>D219</f>
        <v>0</v>
      </c>
      <c r="E218" s="272">
        <f>E219</f>
        <v>0</v>
      </c>
    </row>
    <row r="219" spans="2:5" x14ac:dyDescent="0.25">
      <c r="B219" s="172">
        <v>22201010000</v>
      </c>
      <c r="C219" s="83" t="s">
        <v>741</v>
      </c>
      <c r="D219" s="175"/>
      <c r="E219" s="244"/>
    </row>
    <row r="220" spans="2:5" x14ac:dyDescent="0.25">
      <c r="B220" s="237">
        <v>22202000000</v>
      </c>
      <c r="C220" s="238" t="s">
        <v>748</v>
      </c>
      <c r="D220" s="271">
        <f>SUM(D221:D223)</f>
        <v>0</v>
      </c>
      <c r="E220" s="272">
        <f>SUM(E221:E223)</f>
        <v>0</v>
      </c>
    </row>
    <row r="221" spans="2:5" x14ac:dyDescent="0.25">
      <c r="B221" s="172">
        <v>22202010000</v>
      </c>
      <c r="C221" s="83" t="s">
        <v>648</v>
      </c>
      <c r="D221" s="175"/>
      <c r="E221" s="244"/>
    </row>
    <row r="222" spans="2:5" x14ac:dyDescent="0.25">
      <c r="B222" s="172">
        <v>22202020000</v>
      </c>
      <c r="C222" s="83" t="s">
        <v>749</v>
      </c>
      <c r="D222" s="175"/>
      <c r="E222" s="244"/>
    </row>
    <row r="223" spans="2:5" x14ac:dyDescent="0.25">
      <c r="B223" s="172">
        <v>22202030000</v>
      </c>
      <c r="C223" s="83" t="s">
        <v>619</v>
      </c>
      <c r="D223" s="175"/>
      <c r="E223" s="244"/>
    </row>
    <row r="224" spans="2:5" x14ac:dyDescent="0.25">
      <c r="B224" s="237">
        <v>22203000000</v>
      </c>
      <c r="C224" s="238" t="s">
        <v>644</v>
      </c>
      <c r="D224" s="271">
        <f>SUM(D225:D227)</f>
        <v>0</v>
      </c>
      <c r="E224" s="272">
        <f>SUM(E225:E227)</f>
        <v>0</v>
      </c>
    </row>
    <row r="225" spans="2:5" x14ac:dyDescent="0.25">
      <c r="B225" s="172">
        <v>22203010000</v>
      </c>
      <c r="C225" s="83" t="s">
        <v>750</v>
      </c>
      <c r="D225" s="175"/>
      <c r="E225" s="244"/>
    </row>
    <row r="226" spans="2:5" x14ac:dyDescent="0.25">
      <c r="B226" s="172">
        <v>22203020000</v>
      </c>
      <c r="C226" s="83" t="s">
        <v>649</v>
      </c>
      <c r="D226" s="175"/>
      <c r="E226" s="244"/>
    </row>
    <row r="227" spans="2:5" x14ac:dyDescent="0.25">
      <c r="B227" s="172">
        <v>22203030000</v>
      </c>
      <c r="C227" s="83" t="s">
        <v>751</v>
      </c>
      <c r="D227" s="175"/>
      <c r="E227" s="244"/>
    </row>
    <row r="228" spans="2:5" x14ac:dyDescent="0.25">
      <c r="B228" s="237">
        <v>22204000000</v>
      </c>
      <c r="C228" s="238" t="s">
        <v>752</v>
      </c>
      <c r="D228" s="271">
        <f>D229</f>
        <v>0</v>
      </c>
      <c r="E228" s="272">
        <f>E229</f>
        <v>0</v>
      </c>
    </row>
    <row r="229" spans="2:5" x14ac:dyDescent="0.25">
      <c r="B229" s="172">
        <v>22204010000</v>
      </c>
      <c r="C229" s="83" t="s">
        <v>753</v>
      </c>
      <c r="D229" s="175"/>
      <c r="E229" s="244"/>
    </row>
    <row r="230" spans="2:5" x14ac:dyDescent="0.25">
      <c r="B230" s="172"/>
      <c r="C230" s="83"/>
      <c r="D230" s="175"/>
      <c r="E230" s="244"/>
    </row>
    <row r="231" spans="2:5" x14ac:dyDescent="0.25">
      <c r="B231" s="237">
        <v>30000000000</v>
      </c>
      <c r="C231" s="238" t="s">
        <v>650</v>
      </c>
      <c r="D231" s="271">
        <f>D232</f>
        <v>0</v>
      </c>
      <c r="E231" s="272">
        <f>E232</f>
        <v>0</v>
      </c>
    </row>
    <row r="232" spans="2:5" x14ac:dyDescent="0.25">
      <c r="B232" s="237">
        <v>31000000000</v>
      </c>
      <c r="C232" s="238" t="s">
        <v>650</v>
      </c>
      <c r="D232" s="271">
        <f>D233+D238+D248</f>
        <v>0</v>
      </c>
      <c r="E232" s="272">
        <f>E233+E238+E248</f>
        <v>0</v>
      </c>
    </row>
    <row r="233" spans="2:5" x14ac:dyDescent="0.25">
      <c r="B233" s="237">
        <v>31100000000</v>
      </c>
      <c r="C233" s="238" t="s">
        <v>651</v>
      </c>
      <c r="D233" s="271">
        <f>D234</f>
        <v>0</v>
      </c>
      <c r="E233" s="272">
        <f>E234</f>
        <v>0</v>
      </c>
    </row>
    <row r="234" spans="2:5" x14ac:dyDescent="0.25">
      <c r="B234" s="237">
        <v>31101000000</v>
      </c>
      <c r="C234" s="238" t="s">
        <v>652</v>
      </c>
      <c r="D234" s="271">
        <f>SUM(D235:D237)</f>
        <v>0</v>
      </c>
      <c r="E234" s="272">
        <f>SUM(E235:E237)</f>
        <v>0</v>
      </c>
    </row>
    <row r="235" spans="2:5" x14ac:dyDescent="0.25">
      <c r="B235" s="172">
        <v>31101010000</v>
      </c>
      <c r="C235" s="83" t="s">
        <v>754</v>
      </c>
      <c r="D235" s="175"/>
      <c r="E235" s="167"/>
    </row>
    <row r="236" spans="2:5" x14ac:dyDescent="0.25">
      <c r="B236" s="172">
        <v>31101020000</v>
      </c>
      <c r="C236" s="83" t="s">
        <v>755</v>
      </c>
      <c r="D236" s="175"/>
      <c r="E236" s="167"/>
    </row>
    <row r="237" spans="2:5" x14ac:dyDescent="0.25">
      <c r="B237" s="172">
        <v>31101990000</v>
      </c>
      <c r="C237" s="83" t="s">
        <v>653</v>
      </c>
      <c r="D237" s="175"/>
      <c r="E237" s="167"/>
    </row>
    <row r="238" spans="2:5" x14ac:dyDescent="0.25">
      <c r="B238" s="237">
        <v>31200000000</v>
      </c>
      <c r="C238" s="238" t="s">
        <v>654</v>
      </c>
      <c r="D238" s="271">
        <f>D239+D245</f>
        <v>0</v>
      </c>
      <c r="E238" s="272">
        <f>E239+E245</f>
        <v>0</v>
      </c>
    </row>
    <row r="239" spans="2:5" x14ac:dyDescent="0.25">
      <c r="B239" s="237">
        <v>31201000000</v>
      </c>
      <c r="C239" s="238" t="s">
        <v>655</v>
      </c>
      <c r="D239" s="271">
        <f>SUM(D240:D244)</f>
        <v>0</v>
      </c>
      <c r="E239" s="272">
        <f>SUM(E240:E244)</f>
        <v>0</v>
      </c>
    </row>
    <row r="240" spans="2:5" x14ac:dyDescent="0.25">
      <c r="B240" s="172">
        <v>31201010000</v>
      </c>
      <c r="C240" s="83" t="s">
        <v>656</v>
      </c>
      <c r="D240" s="175"/>
      <c r="E240" s="167"/>
    </row>
    <row r="241" spans="2:5" x14ac:dyDescent="0.25">
      <c r="B241" s="172">
        <v>31201020000</v>
      </c>
      <c r="C241" s="83" t="s">
        <v>657</v>
      </c>
      <c r="D241" s="175"/>
      <c r="E241" s="167"/>
    </row>
    <row r="242" spans="2:5" x14ac:dyDescent="0.25">
      <c r="B242" s="172">
        <v>31201030000</v>
      </c>
      <c r="C242" s="83" t="s">
        <v>658</v>
      </c>
      <c r="D242" s="175"/>
      <c r="E242" s="167"/>
    </row>
    <row r="243" spans="2:5" x14ac:dyDescent="0.25">
      <c r="B243" s="172">
        <v>31201040000</v>
      </c>
      <c r="C243" s="83" t="s">
        <v>659</v>
      </c>
      <c r="D243" s="175"/>
      <c r="E243" s="167"/>
    </row>
    <row r="244" spans="2:5" x14ac:dyDescent="0.25">
      <c r="B244" s="172">
        <v>31201050000</v>
      </c>
      <c r="C244" s="83" t="s">
        <v>660</v>
      </c>
      <c r="D244" s="175"/>
      <c r="E244" s="167"/>
    </row>
    <row r="245" spans="2:5" x14ac:dyDescent="0.25">
      <c r="B245" s="237">
        <v>31202000000</v>
      </c>
      <c r="C245" s="238" t="s">
        <v>661</v>
      </c>
      <c r="D245" s="271">
        <f>SUM(D246:D247)</f>
        <v>0</v>
      </c>
      <c r="E245" s="272">
        <f>SUM(E246:E247)</f>
        <v>0</v>
      </c>
    </row>
    <row r="246" spans="2:5" x14ac:dyDescent="0.25">
      <c r="B246" s="172">
        <v>31202010000</v>
      </c>
      <c r="C246" s="83" t="s">
        <v>756</v>
      </c>
      <c r="D246" s="175"/>
      <c r="E246" s="244"/>
    </row>
    <row r="247" spans="2:5" x14ac:dyDescent="0.25">
      <c r="B247" s="172">
        <v>31202020000</v>
      </c>
      <c r="C247" s="83" t="s">
        <v>757</v>
      </c>
      <c r="D247" s="175"/>
      <c r="E247" s="244"/>
    </row>
    <row r="248" spans="2:5" x14ac:dyDescent="0.25">
      <c r="B248" s="237">
        <v>31300000000</v>
      </c>
      <c r="C248" s="238" t="s">
        <v>662</v>
      </c>
      <c r="D248" s="271">
        <f>D249</f>
        <v>0</v>
      </c>
      <c r="E248" s="272">
        <f>E249</f>
        <v>0</v>
      </c>
    </row>
    <row r="249" spans="2:5" x14ac:dyDescent="0.25">
      <c r="B249" s="237">
        <v>31301000000</v>
      </c>
      <c r="C249" s="238" t="s">
        <v>663</v>
      </c>
      <c r="D249" s="271">
        <f>SUM(D250:D253)</f>
        <v>0</v>
      </c>
      <c r="E249" s="272">
        <f>SUM(E250:E253)</f>
        <v>0</v>
      </c>
    </row>
    <row r="250" spans="2:5" x14ac:dyDescent="0.25">
      <c r="B250" s="172">
        <v>31301010000</v>
      </c>
      <c r="C250" s="83" t="s">
        <v>758</v>
      </c>
      <c r="D250" s="175"/>
      <c r="E250" s="167"/>
    </row>
    <row r="251" spans="2:5" x14ac:dyDescent="0.25">
      <c r="B251" s="172">
        <v>31301020000</v>
      </c>
      <c r="C251" s="83" t="s">
        <v>665</v>
      </c>
      <c r="D251" s="175"/>
      <c r="E251" s="244"/>
    </row>
    <row r="252" spans="2:5" x14ac:dyDescent="0.25">
      <c r="B252" s="172">
        <v>31301030000</v>
      </c>
      <c r="C252" s="83" t="s">
        <v>664</v>
      </c>
      <c r="D252" s="175"/>
      <c r="E252" s="244"/>
    </row>
    <row r="253" spans="2:5" ht="16.5" thickBot="1" x14ac:dyDescent="0.3">
      <c r="B253" s="174">
        <v>31301040000</v>
      </c>
      <c r="C253" s="88" t="s">
        <v>759</v>
      </c>
      <c r="D253" s="178"/>
      <c r="E253" s="246"/>
    </row>
    <row r="254" spans="2:5" ht="17.25" thickTop="1" thickBot="1" x14ac:dyDescent="0.3"/>
    <row r="255" spans="2:5" ht="17.25" thickTop="1" thickBot="1" x14ac:dyDescent="0.3">
      <c r="C255" s="270" t="s">
        <v>866</v>
      </c>
      <c r="D255" s="275">
        <f>D6-D168-D231</f>
        <v>0</v>
      </c>
      <c r="E255" s="276">
        <f>E6-E168-E231</f>
        <v>0</v>
      </c>
    </row>
    <row r="256" spans="2:5" ht="16.5" thickTop="1" x14ac:dyDescent="0.25">
      <c r="C256" s="239"/>
    </row>
  </sheetData>
  <sheetProtection algorithmName="SHA-512" hashValue="14GxBOQBYh3D+6tXchsiFrC4eXAVDn81HvMD8RRUq+7kXN4+Q4YJrOUOkHoy5jukZA40EfOcAIHEz9QwSYWLZQ==" saltValue="/eVR6Dwg2xfnCUQCPQTb8A==" spinCount="100000" sheet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ignoredErrors>
    <ignoredError sqref="D248:D249 D245:E245 D238:D239 D233:D234 D231:E231 D6:D9 D24:D25 D37:E37 D40:E40 D59:D60 D69:D70 D74:E74 D80:D82 D89:D90 D101:E101 D111 D117:D118 D126:D127 D143:D144 D149:E149 D158:E158 D163:E163 D168:D171 D176:E176 D182:D183 D201:E201 D206:D208 D212:E212 D217:D218 D220:E220 E6:E9 E24:E25 E59:E60 E69:E70 E80:E82 E89:E90 D12:E12 E117:E118 E126:E127 E143:E144 E168:E171 E182:E183 E206:E208 E217:E218 E233:E234 E238:E239 E248:E249 D228:E228" unlockedFormula="1"/>
    <ignoredError sqref="D224" formulaRange="1" unlocked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03"/>
  <sheetViews>
    <sheetView showGridLines="0" workbookViewId="0"/>
  </sheetViews>
  <sheetFormatPr baseColWidth="10" defaultRowHeight="15.75" x14ac:dyDescent="0.25"/>
  <cols>
    <col min="1" max="1" width="5" style="65" customWidth="1"/>
    <col min="2" max="2" width="15.42578125" style="170" bestFit="1" customWidth="1"/>
    <col min="3" max="3" width="85.85546875" style="65" customWidth="1"/>
    <col min="4" max="5" width="23.7109375" style="165" customWidth="1"/>
    <col min="7" max="7" width="12.5703125" bestFit="1" customWidth="1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366" t="s">
        <v>770</v>
      </c>
      <c r="C3" s="367"/>
      <c r="D3" s="367"/>
      <c r="E3" s="368"/>
    </row>
    <row r="4" spans="2:7" x14ac:dyDescent="0.25">
      <c r="B4" s="369" t="s">
        <v>557</v>
      </c>
      <c r="C4" s="370"/>
      <c r="D4" s="370"/>
      <c r="E4" s="371"/>
    </row>
    <row r="5" spans="2:7" x14ac:dyDescent="0.25">
      <c r="B5" s="171" t="s">
        <v>558</v>
      </c>
      <c r="C5" s="80" t="s">
        <v>559</v>
      </c>
      <c r="D5" s="179" t="s">
        <v>802</v>
      </c>
      <c r="E5" s="166" t="s">
        <v>803</v>
      </c>
      <c r="G5" s="267"/>
    </row>
    <row r="6" spans="2:7" x14ac:dyDescent="0.25">
      <c r="B6" s="237">
        <v>40000000000</v>
      </c>
      <c r="C6" s="238" t="s">
        <v>162</v>
      </c>
      <c r="D6" s="240">
        <f>D7+D58</f>
        <v>0</v>
      </c>
      <c r="E6" s="243">
        <f>E7+E58</f>
        <v>0</v>
      </c>
    </row>
    <row r="7" spans="2:7" x14ac:dyDescent="0.25">
      <c r="B7" s="237">
        <v>41000000000</v>
      </c>
      <c r="C7" s="238" t="s">
        <v>164</v>
      </c>
      <c r="D7" s="240">
        <f>D8+D27+D53</f>
        <v>0</v>
      </c>
      <c r="E7" s="243">
        <f>E8+E27+E53</f>
        <v>0</v>
      </c>
    </row>
    <row r="8" spans="2:7" x14ac:dyDescent="0.25">
      <c r="B8" s="237">
        <v>41100000000</v>
      </c>
      <c r="C8" s="238" t="s">
        <v>166</v>
      </c>
      <c r="D8" s="240">
        <f>D9</f>
        <v>0</v>
      </c>
      <c r="E8" s="243">
        <f>E9</f>
        <v>0</v>
      </c>
    </row>
    <row r="9" spans="2:7" x14ac:dyDescent="0.25">
      <c r="B9" s="237">
        <v>41101000000</v>
      </c>
      <c r="C9" s="238" t="s">
        <v>168</v>
      </c>
      <c r="D9" s="240">
        <f>SUM(D10:D26)</f>
        <v>0</v>
      </c>
      <c r="E9" s="243">
        <f>SUM(E10:E26)</f>
        <v>0</v>
      </c>
    </row>
    <row r="10" spans="2:7" x14ac:dyDescent="0.25">
      <c r="B10" s="172">
        <v>41101010000</v>
      </c>
      <c r="C10" s="83" t="s">
        <v>170</v>
      </c>
      <c r="D10" s="175"/>
      <c r="E10" s="244"/>
    </row>
    <row r="11" spans="2:7" x14ac:dyDescent="0.25">
      <c r="B11" s="172">
        <v>41101020000</v>
      </c>
      <c r="C11" s="83" t="s">
        <v>172</v>
      </c>
      <c r="D11" s="175"/>
      <c r="E11" s="244"/>
    </row>
    <row r="12" spans="2:7" x14ac:dyDescent="0.25">
      <c r="B12" s="172">
        <v>41101030000</v>
      </c>
      <c r="C12" s="84" t="s">
        <v>174</v>
      </c>
      <c r="D12" s="176"/>
      <c r="E12" s="250"/>
    </row>
    <row r="13" spans="2:7" x14ac:dyDescent="0.25">
      <c r="B13" s="172">
        <v>41101040000</v>
      </c>
      <c r="C13" s="83" t="s">
        <v>176</v>
      </c>
      <c r="D13" s="175"/>
      <c r="E13" s="244"/>
    </row>
    <row r="14" spans="2:7" x14ac:dyDescent="0.25">
      <c r="B14" s="172">
        <v>41101050000</v>
      </c>
      <c r="C14" s="84" t="s">
        <v>178</v>
      </c>
      <c r="D14" s="176"/>
      <c r="E14" s="250"/>
    </row>
    <row r="15" spans="2:7" x14ac:dyDescent="0.25">
      <c r="B15" s="172">
        <v>41101060000</v>
      </c>
      <c r="C15" s="83" t="s">
        <v>180</v>
      </c>
      <c r="D15" s="175"/>
      <c r="E15" s="244"/>
    </row>
    <row r="16" spans="2:7" x14ac:dyDescent="0.25">
      <c r="B16" s="172">
        <v>41101070000</v>
      </c>
      <c r="C16" s="83" t="s">
        <v>182</v>
      </c>
      <c r="D16" s="175"/>
      <c r="E16" s="244"/>
    </row>
    <row r="17" spans="2:5" x14ac:dyDescent="0.25">
      <c r="B17" s="172">
        <v>41101080000</v>
      </c>
      <c r="C17" s="83" t="s">
        <v>184</v>
      </c>
      <c r="D17" s="175"/>
      <c r="E17" s="244"/>
    </row>
    <row r="18" spans="2:5" x14ac:dyDescent="0.25">
      <c r="B18" s="172">
        <v>41101090000</v>
      </c>
      <c r="C18" s="83" t="s">
        <v>186</v>
      </c>
      <c r="D18" s="175"/>
      <c r="E18" s="244"/>
    </row>
    <row r="19" spans="2:5" x14ac:dyDescent="0.25">
      <c r="B19" s="172">
        <v>41101100000</v>
      </c>
      <c r="C19" s="84" t="s">
        <v>188</v>
      </c>
      <c r="D19" s="176"/>
      <c r="E19" s="250"/>
    </row>
    <row r="20" spans="2:5" x14ac:dyDescent="0.25">
      <c r="B20" s="172">
        <v>41101110000</v>
      </c>
      <c r="C20" s="84" t="s">
        <v>190</v>
      </c>
      <c r="D20" s="176"/>
      <c r="E20" s="250"/>
    </row>
    <row r="21" spans="2:5" x14ac:dyDescent="0.25">
      <c r="B21" s="172">
        <v>41101120000</v>
      </c>
      <c r="C21" s="83" t="s">
        <v>192</v>
      </c>
      <c r="D21" s="175"/>
      <c r="E21" s="244"/>
    </row>
    <row r="22" spans="2:5" x14ac:dyDescent="0.25">
      <c r="B22" s="172">
        <v>41101130000</v>
      </c>
      <c r="C22" s="83" t="s">
        <v>194</v>
      </c>
      <c r="D22" s="175"/>
      <c r="E22" s="244"/>
    </row>
    <row r="23" spans="2:5" x14ac:dyDescent="0.25">
      <c r="B23" s="172">
        <v>41101140000</v>
      </c>
      <c r="C23" s="83" t="s">
        <v>196</v>
      </c>
      <c r="D23" s="175"/>
      <c r="E23" s="244"/>
    </row>
    <row r="24" spans="2:5" x14ac:dyDescent="0.25">
      <c r="B24" s="172">
        <v>41101150000</v>
      </c>
      <c r="C24" s="83" t="s">
        <v>198</v>
      </c>
      <c r="D24" s="175"/>
      <c r="E24" s="244"/>
    </row>
    <row r="25" spans="2:5" x14ac:dyDescent="0.25">
      <c r="B25" s="172">
        <v>41101160000</v>
      </c>
      <c r="C25" s="83" t="s">
        <v>200</v>
      </c>
      <c r="D25" s="175"/>
      <c r="E25" s="244"/>
    </row>
    <row r="26" spans="2:5" x14ac:dyDescent="0.25">
      <c r="B26" s="172">
        <v>41101170000</v>
      </c>
      <c r="C26" s="83" t="s">
        <v>202</v>
      </c>
      <c r="D26" s="175"/>
      <c r="E26" s="244"/>
    </row>
    <row r="27" spans="2:5" x14ac:dyDescent="0.25">
      <c r="B27" s="237">
        <v>41200000000</v>
      </c>
      <c r="C27" s="238" t="s">
        <v>204</v>
      </c>
      <c r="D27" s="240">
        <f>D28+D40</f>
        <v>0</v>
      </c>
      <c r="E27" s="243">
        <f>E28+E40</f>
        <v>0</v>
      </c>
    </row>
    <row r="28" spans="2:5" x14ac:dyDescent="0.25">
      <c r="B28" s="237">
        <v>41201000000</v>
      </c>
      <c r="C28" s="238" t="s">
        <v>206</v>
      </c>
      <c r="D28" s="240">
        <f>SUM(D29:D39)</f>
        <v>0</v>
      </c>
      <c r="E28" s="243">
        <f>SUM(E29:E39)</f>
        <v>0</v>
      </c>
    </row>
    <row r="29" spans="2:5" x14ac:dyDescent="0.25">
      <c r="B29" s="172">
        <v>41201010000</v>
      </c>
      <c r="C29" s="83" t="s">
        <v>208</v>
      </c>
      <c r="D29" s="175"/>
      <c r="E29" s="167"/>
    </row>
    <row r="30" spans="2:5" x14ac:dyDescent="0.25">
      <c r="B30" s="172">
        <v>41201020000</v>
      </c>
      <c r="C30" s="83" t="s">
        <v>210</v>
      </c>
      <c r="D30" s="175"/>
      <c r="E30" s="167"/>
    </row>
    <row r="31" spans="2:5" x14ac:dyDescent="0.25">
      <c r="B31" s="172">
        <v>41201030000</v>
      </c>
      <c r="C31" s="83" t="s">
        <v>212</v>
      </c>
      <c r="D31" s="175"/>
      <c r="E31" s="167"/>
    </row>
    <row r="32" spans="2:5" x14ac:dyDescent="0.25">
      <c r="B32" s="172">
        <v>41201040000</v>
      </c>
      <c r="C32" s="83" t="s">
        <v>214</v>
      </c>
      <c r="D32" s="175"/>
      <c r="E32" s="167"/>
    </row>
    <row r="33" spans="2:5" x14ac:dyDescent="0.25">
      <c r="B33" s="172">
        <v>41201050000</v>
      </c>
      <c r="C33" s="83" t="s">
        <v>216</v>
      </c>
      <c r="D33" s="175"/>
      <c r="E33" s="167"/>
    </row>
    <row r="34" spans="2:5" x14ac:dyDescent="0.25">
      <c r="B34" s="172">
        <v>41201060000</v>
      </c>
      <c r="C34" s="83" t="s">
        <v>218</v>
      </c>
      <c r="D34" s="175"/>
      <c r="E34" s="167"/>
    </row>
    <row r="35" spans="2:5" x14ac:dyDescent="0.25">
      <c r="B35" s="172">
        <v>41201070000</v>
      </c>
      <c r="C35" s="83" t="s">
        <v>220</v>
      </c>
      <c r="D35" s="175"/>
      <c r="E35" s="167"/>
    </row>
    <row r="36" spans="2:5" x14ac:dyDescent="0.25">
      <c r="B36" s="172">
        <v>41201080000</v>
      </c>
      <c r="C36" s="83" t="s">
        <v>222</v>
      </c>
      <c r="D36" s="175"/>
      <c r="E36" s="167"/>
    </row>
    <row r="37" spans="2:5" x14ac:dyDescent="0.25">
      <c r="B37" s="172">
        <v>41201090000</v>
      </c>
      <c r="C37" s="83" t="s">
        <v>224</v>
      </c>
      <c r="D37" s="175"/>
      <c r="E37" s="167"/>
    </row>
    <row r="38" spans="2:5" x14ac:dyDescent="0.25">
      <c r="B38" s="172">
        <v>41201100000</v>
      </c>
      <c r="C38" s="83" t="s">
        <v>226</v>
      </c>
      <c r="D38" s="175"/>
      <c r="E38" s="167"/>
    </row>
    <row r="39" spans="2:5" x14ac:dyDescent="0.25">
      <c r="B39" s="172">
        <v>41201110000</v>
      </c>
      <c r="C39" s="83" t="s">
        <v>228</v>
      </c>
      <c r="D39" s="175"/>
      <c r="E39" s="167"/>
    </row>
    <row r="40" spans="2:5" x14ac:dyDescent="0.25">
      <c r="B40" s="237">
        <v>41202000000</v>
      </c>
      <c r="C40" s="238" t="s">
        <v>230</v>
      </c>
      <c r="D40" s="240">
        <f>SUM(D41:D52)</f>
        <v>0</v>
      </c>
      <c r="E40" s="243">
        <f>SUM(E41:E52)</f>
        <v>0</v>
      </c>
    </row>
    <row r="41" spans="2:5" x14ac:dyDescent="0.25">
      <c r="B41" s="172">
        <v>41202010000</v>
      </c>
      <c r="C41" s="83" t="s">
        <v>208</v>
      </c>
      <c r="D41" s="175"/>
      <c r="E41" s="167"/>
    </row>
    <row r="42" spans="2:5" x14ac:dyDescent="0.25">
      <c r="B42" s="172">
        <v>41202020000</v>
      </c>
      <c r="C42" s="83" t="s">
        <v>210</v>
      </c>
      <c r="D42" s="175"/>
      <c r="E42" s="167"/>
    </row>
    <row r="43" spans="2:5" x14ac:dyDescent="0.25">
      <c r="B43" s="172">
        <v>41202030000</v>
      </c>
      <c r="C43" s="83" t="s">
        <v>212</v>
      </c>
      <c r="D43" s="175"/>
      <c r="E43" s="167"/>
    </row>
    <row r="44" spans="2:5" x14ac:dyDescent="0.25">
      <c r="B44" s="172">
        <v>41202040000</v>
      </c>
      <c r="C44" s="83" t="s">
        <v>214</v>
      </c>
      <c r="D44" s="175"/>
      <c r="E44" s="167"/>
    </row>
    <row r="45" spans="2:5" x14ac:dyDescent="0.25">
      <c r="B45" s="172">
        <v>41202050000</v>
      </c>
      <c r="C45" s="83" t="s">
        <v>216</v>
      </c>
      <c r="D45" s="175"/>
      <c r="E45" s="167"/>
    </row>
    <row r="46" spans="2:5" x14ac:dyDescent="0.25">
      <c r="B46" s="172">
        <v>41202060000</v>
      </c>
      <c r="C46" s="83" t="s">
        <v>218</v>
      </c>
      <c r="D46" s="175"/>
      <c r="E46" s="167"/>
    </row>
    <row r="47" spans="2:5" x14ac:dyDescent="0.25">
      <c r="B47" s="172">
        <v>41202070000</v>
      </c>
      <c r="C47" s="83" t="s">
        <v>220</v>
      </c>
      <c r="D47" s="175"/>
      <c r="E47" s="167"/>
    </row>
    <row r="48" spans="2:5" x14ac:dyDescent="0.25">
      <c r="B48" s="172">
        <v>41202080000</v>
      </c>
      <c r="C48" s="83" t="s">
        <v>222</v>
      </c>
      <c r="D48" s="175"/>
      <c r="E48" s="167"/>
    </row>
    <row r="49" spans="2:5" x14ac:dyDescent="0.25">
      <c r="B49" s="172">
        <v>41202090000</v>
      </c>
      <c r="C49" s="83" t="s">
        <v>240</v>
      </c>
      <c r="D49" s="175"/>
      <c r="E49" s="167"/>
    </row>
    <row r="50" spans="2:5" x14ac:dyDescent="0.25">
      <c r="B50" s="172">
        <v>41202100000</v>
      </c>
      <c r="C50" s="83" t="s">
        <v>224</v>
      </c>
      <c r="D50" s="175"/>
      <c r="E50" s="167"/>
    </row>
    <row r="51" spans="2:5" x14ac:dyDescent="0.25">
      <c r="B51" s="172">
        <v>41202110000</v>
      </c>
      <c r="C51" s="83" t="s">
        <v>226</v>
      </c>
      <c r="D51" s="175"/>
      <c r="E51" s="167"/>
    </row>
    <row r="52" spans="2:5" x14ac:dyDescent="0.25">
      <c r="B52" s="172">
        <v>41202120000</v>
      </c>
      <c r="C52" s="83" t="s">
        <v>244</v>
      </c>
      <c r="D52" s="175"/>
      <c r="E52" s="167"/>
    </row>
    <row r="53" spans="2:5" x14ac:dyDescent="0.25">
      <c r="B53" s="237">
        <v>41300000000</v>
      </c>
      <c r="C53" s="238" t="s">
        <v>246</v>
      </c>
      <c r="D53" s="240">
        <f>D54</f>
        <v>0</v>
      </c>
      <c r="E53" s="243">
        <f>E54</f>
        <v>0</v>
      </c>
    </row>
    <row r="54" spans="2:5" x14ac:dyDescent="0.25">
      <c r="B54" s="237">
        <v>41301000000</v>
      </c>
      <c r="C54" s="238" t="s">
        <v>248</v>
      </c>
      <c r="D54" s="240">
        <f>SUM(D55:D57)</f>
        <v>0</v>
      </c>
      <c r="E54" s="243">
        <f>SUM(E55:E57)</f>
        <v>0</v>
      </c>
    </row>
    <row r="55" spans="2:5" x14ac:dyDescent="0.25">
      <c r="B55" s="172">
        <v>41301010000</v>
      </c>
      <c r="C55" s="83" t="s">
        <v>250</v>
      </c>
      <c r="D55" s="175"/>
      <c r="E55" s="244"/>
    </row>
    <row r="56" spans="2:5" x14ac:dyDescent="0.25">
      <c r="B56" s="172">
        <v>41301020000</v>
      </c>
      <c r="C56" s="83" t="s">
        <v>252</v>
      </c>
      <c r="D56" s="175"/>
      <c r="E56" s="244"/>
    </row>
    <row r="57" spans="2:5" x14ac:dyDescent="0.25">
      <c r="B57" s="172">
        <v>41301030000</v>
      </c>
      <c r="C57" s="83" t="s">
        <v>228</v>
      </c>
      <c r="D57" s="175"/>
      <c r="E57" s="244"/>
    </row>
    <row r="58" spans="2:5" x14ac:dyDescent="0.25">
      <c r="B58" s="237">
        <v>42000000000</v>
      </c>
      <c r="C58" s="238" t="s">
        <v>255</v>
      </c>
      <c r="D58" s="240">
        <f>D59</f>
        <v>0</v>
      </c>
      <c r="E58" s="243">
        <f>E59</f>
        <v>0</v>
      </c>
    </row>
    <row r="59" spans="2:5" x14ac:dyDescent="0.25">
      <c r="B59" s="237">
        <v>42100000000</v>
      </c>
      <c r="C59" s="238" t="s">
        <v>257</v>
      </c>
      <c r="D59" s="240">
        <f>D60</f>
        <v>0</v>
      </c>
      <c r="E59" s="243">
        <f>E60</f>
        <v>0</v>
      </c>
    </row>
    <row r="60" spans="2:5" x14ac:dyDescent="0.25">
      <c r="B60" s="237">
        <v>42101000000</v>
      </c>
      <c r="C60" s="238" t="s">
        <v>259</v>
      </c>
      <c r="D60" s="240">
        <f>SUM(D61:D67)</f>
        <v>0</v>
      </c>
      <c r="E60" s="243">
        <f>SUM(E61:E67)</f>
        <v>0</v>
      </c>
    </row>
    <row r="61" spans="2:5" x14ac:dyDescent="0.25">
      <c r="B61" s="172">
        <v>42101010000</v>
      </c>
      <c r="C61" s="83" t="s">
        <v>261</v>
      </c>
      <c r="D61" s="175"/>
      <c r="E61" s="244"/>
    </row>
    <row r="62" spans="2:5" x14ac:dyDescent="0.25">
      <c r="B62" s="172">
        <v>42101020000</v>
      </c>
      <c r="C62" s="83" t="s">
        <v>263</v>
      </c>
      <c r="D62" s="175"/>
      <c r="E62" s="244"/>
    </row>
    <row r="63" spans="2:5" x14ac:dyDescent="0.25">
      <c r="B63" s="172">
        <v>42101030000</v>
      </c>
      <c r="C63" s="83" t="s">
        <v>265</v>
      </c>
      <c r="D63" s="175"/>
      <c r="E63" s="244"/>
    </row>
    <row r="64" spans="2:5" x14ac:dyDescent="0.25">
      <c r="B64" s="172">
        <v>42101040000</v>
      </c>
      <c r="C64" s="83" t="s">
        <v>267</v>
      </c>
      <c r="D64" s="175"/>
      <c r="E64" s="244"/>
    </row>
    <row r="65" spans="2:5" x14ac:dyDescent="0.25">
      <c r="B65" s="172">
        <v>42101050000</v>
      </c>
      <c r="C65" s="83" t="s">
        <v>269</v>
      </c>
      <c r="D65" s="175"/>
      <c r="E65" s="244"/>
    </row>
    <row r="66" spans="2:5" x14ac:dyDescent="0.25">
      <c r="B66" s="172">
        <v>42101060000</v>
      </c>
      <c r="C66" s="83" t="s">
        <v>271</v>
      </c>
      <c r="E66" s="244"/>
    </row>
    <row r="67" spans="2:5" x14ac:dyDescent="0.25">
      <c r="B67" s="172">
        <v>42101070000</v>
      </c>
      <c r="C67" s="83" t="s">
        <v>273</v>
      </c>
      <c r="D67" s="175"/>
      <c r="E67" s="244"/>
    </row>
    <row r="68" spans="2:5" x14ac:dyDescent="0.25">
      <c r="B68" s="173"/>
      <c r="C68" s="86"/>
      <c r="D68" s="177"/>
      <c r="E68" s="245"/>
    </row>
    <row r="69" spans="2:5" x14ac:dyDescent="0.25">
      <c r="B69" s="237">
        <v>50000000000</v>
      </c>
      <c r="C69" s="238" t="s">
        <v>275</v>
      </c>
      <c r="D69" s="240">
        <f>D70+D179</f>
        <v>0</v>
      </c>
      <c r="E69" s="243">
        <f>E70+E179</f>
        <v>0</v>
      </c>
    </row>
    <row r="70" spans="2:5" x14ac:dyDescent="0.25">
      <c r="B70" s="237">
        <v>51000000000</v>
      </c>
      <c r="C70" s="238" t="s">
        <v>277</v>
      </c>
      <c r="D70" s="240">
        <f>D71+D116+D171</f>
        <v>0</v>
      </c>
      <c r="E70" s="243">
        <f>E71+E116+E171</f>
        <v>0</v>
      </c>
    </row>
    <row r="71" spans="2:5" x14ac:dyDescent="0.25">
      <c r="B71" s="237">
        <v>51100000000</v>
      </c>
      <c r="C71" s="238" t="s">
        <v>279</v>
      </c>
      <c r="D71" s="240">
        <f>D72+D86</f>
        <v>0</v>
      </c>
      <c r="E71" s="243">
        <f>E72+E86</f>
        <v>0</v>
      </c>
    </row>
    <row r="72" spans="2:5" x14ac:dyDescent="0.25">
      <c r="B72" s="237">
        <v>51101000000</v>
      </c>
      <c r="C72" s="238" t="s">
        <v>281</v>
      </c>
      <c r="D72" s="240">
        <f>SUM(D73:D85)</f>
        <v>0</v>
      </c>
      <c r="E72" s="243">
        <f>SUM(E73:E85)</f>
        <v>0</v>
      </c>
    </row>
    <row r="73" spans="2:5" x14ac:dyDescent="0.25">
      <c r="B73" s="172">
        <v>51101010000</v>
      </c>
      <c r="C73" s="83" t="s">
        <v>283</v>
      </c>
      <c r="D73" s="175"/>
      <c r="E73" s="167"/>
    </row>
    <row r="74" spans="2:5" x14ac:dyDescent="0.25">
      <c r="B74" s="172">
        <v>51101020000</v>
      </c>
      <c r="C74" s="83" t="s">
        <v>285</v>
      </c>
      <c r="D74" s="175"/>
      <c r="E74" s="167"/>
    </row>
    <row r="75" spans="2:5" x14ac:dyDescent="0.25">
      <c r="B75" s="172">
        <v>51101030000</v>
      </c>
      <c r="C75" s="83" t="s">
        <v>287</v>
      </c>
      <c r="D75" s="175"/>
      <c r="E75" s="167"/>
    </row>
    <row r="76" spans="2:5" x14ac:dyDescent="0.25">
      <c r="B76" s="172">
        <v>51101040000</v>
      </c>
      <c r="C76" s="83" t="s">
        <v>289</v>
      </c>
      <c r="D76" s="175"/>
      <c r="E76" s="167"/>
    </row>
    <row r="77" spans="2:5" x14ac:dyDescent="0.25">
      <c r="B77" s="172">
        <v>51101050000</v>
      </c>
      <c r="C77" s="83" t="s">
        <v>291</v>
      </c>
      <c r="D77" s="175"/>
      <c r="E77" s="167"/>
    </row>
    <row r="78" spans="2:5" x14ac:dyDescent="0.25">
      <c r="B78" s="172">
        <v>51101060000</v>
      </c>
      <c r="C78" s="83" t="s">
        <v>293</v>
      </c>
      <c r="D78" s="175"/>
      <c r="E78" s="167"/>
    </row>
    <row r="79" spans="2:5" x14ac:dyDescent="0.25">
      <c r="B79" s="172">
        <v>51101070000</v>
      </c>
      <c r="C79" s="83" t="s">
        <v>295</v>
      </c>
      <c r="D79" s="175"/>
      <c r="E79" s="167"/>
    </row>
    <row r="80" spans="2:5" x14ac:dyDescent="0.25">
      <c r="B80" s="172">
        <v>51101080000</v>
      </c>
      <c r="C80" s="83" t="s">
        <v>297</v>
      </c>
      <c r="D80" s="175"/>
      <c r="E80" s="167"/>
    </row>
    <row r="81" spans="2:5" x14ac:dyDescent="0.25">
      <c r="B81" s="172">
        <v>51101090000</v>
      </c>
      <c r="C81" s="83" t="s">
        <v>299</v>
      </c>
      <c r="D81" s="175"/>
      <c r="E81" s="167"/>
    </row>
    <row r="82" spans="2:5" x14ac:dyDescent="0.25">
      <c r="B82" s="172">
        <v>51101100000</v>
      </c>
      <c r="C82" s="83" t="s">
        <v>301</v>
      </c>
      <c r="D82" s="175"/>
      <c r="E82" s="167"/>
    </row>
    <row r="83" spans="2:5" x14ac:dyDescent="0.25">
      <c r="B83" s="172">
        <v>51101110000</v>
      </c>
      <c r="C83" s="83" t="s">
        <v>303</v>
      </c>
      <c r="D83" s="175"/>
      <c r="E83" s="167"/>
    </row>
    <row r="84" spans="2:5" x14ac:dyDescent="0.25">
      <c r="B84" s="172">
        <v>51101120000</v>
      </c>
      <c r="C84" s="83" t="s">
        <v>305</v>
      </c>
      <c r="D84" s="175"/>
      <c r="E84" s="167"/>
    </row>
    <row r="85" spans="2:5" x14ac:dyDescent="0.25">
      <c r="B85" s="172">
        <v>51101130000</v>
      </c>
      <c r="C85" s="83" t="s">
        <v>307</v>
      </c>
      <c r="D85" s="175"/>
      <c r="E85" s="167"/>
    </row>
    <row r="86" spans="2:5" x14ac:dyDescent="0.25">
      <c r="B86" s="237">
        <v>51102000000</v>
      </c>
      <c r="C86" s="238" t="s">
        <v>309</v>
      </c>
      <c r="D86" s="240">
        <f>SUM(D87:D115)</f>
        <v>0</v>
      </c>
      <c r="E86" s="243">
        <f>SUM(E87:E115)</f>
        <v>0</v>
      </c>
    </row>
    <row r="87" spans="2:5" x14ac:dyDescent="0.25">
      <c r="B87" s="172">
        <v>51102010000</v>
      </c>
      <c r="C87" s="83" t="s">
        <v>311</v>
      </c>
      <c r="D87" s="175"/>
      <c r="E87" s="167"/>
    </row>
    <row r="88" spans="2:5" x14ac:dyDescent="0.25">
      <c r="B88" s="172">
        <v>51102020000</v>
      </c>
      <c r="C88" s="83" t="s">
        <v>313</v>
      </c>
      <c r="D88" s="175"/>
      <c r="E88" s="167"/>
    </row>
    <row r="89" spans="2:5" x14ac:dyDescent="0.25">
      <c r="B89" s="172">
        <v>51102030000</v>
      </c>
      <c r="C89" s="83" t="s">
        <v>315</v>
      </c>
      <c r="D89" s="175"/>
      <c r="E89" s="167"/>
    </row>
    <row r="90" spans="2:5" x14ac:dyDescent="0.25">
      <c r="B90" s="172">
        <v>51102040000</v>
      </c>
      <c r="C90" s="83" t="s">
        <v>317</v>
      </c>
      <c r="D90" s="175"/>
      <c r="E90" s="167"/>
    </row>
    <row r="91" spans="2:5" x14ac:dyDescent="0.25">
      <c r="B91" s="172">
        <v>51102050000</v>
      </c>
      <c r="C91" s="83" t="s">
        <v>319</v>
      </c>
      <c r="D91" s="175"/>
      <c r="E91" s="167"/>
    </row>
    <row r="92" spans="2:5" x14ac:dyDescent="0.25">
      <c r="B92" s="172">
        <v>51102060000</v>
      </c>
      <c r="C92" s="83" t="s">
        <v>321</v>
      </c>
      <c r="D92" s="175"/>
      <c r="E92" s="167"/>
    </row>
    <row r="93" spans="2:5" x14ac:dyDescent="0.25">
      <c r="B93" s="172">
        <v>51102070000</v>
      </c>
      <c r="C93" s="83" t="s">
        <v>323</v>
      </c>
      <c r="D93" s="175"/>
      <c r="E93" s="167"/>
    </row>
    <row r="94" spans="2:5" x14ac:dyDescent="0.25">
      <c r="B94" s="172">
        <v>51102080000</v>
      </c>
      <c r="C94" s="83" t="s">
        <v>325</v>
      </c>
      <c r="D94" s="175"/>
      <c r="E94" s="167"/>
    </row>
    <row r="95" spans="2:5" x14ac:dyDescent="0.25">
      <c r="B95" s="172">
        <v>51102090000</v>
      </c>
      <c r="C95" s="83" t="s">
        <v>327</v>
      </c>
      <c r="D95" s="175"/>
      <c r="E95" s="167"/>
    </row>
    <row r="96" spans="2:5" x14ac:dyDescent="0.25">
      <c r="B96" s="172">
        <v>51102100000</v>
      </c>
      <c r="C96" s="83" t="s">
        <v>329</v>
      </c>
      <c r="D96" s="175"/>
      <c r="E96" s="167"/>
    </row>
    <row r="97" spans="2:5" x14ac:dyDescent="0.25">
      <c r="B97" s="172">
        <v>51102110000</v>
      </c>
      <c r="C97" s="83" t="s">
        <v>331</v>
      </c>
      <c r="D97" s="175"/>
      <c r="E97" s="167"/>
    </row>
    <row r="98" spans="2:5" x14ac:dyDescent="0.25">
      <c r="B98" s="172">
        <v>51102120000</v>
      </c>
      <c r="C98" s="83" t="s">
        <v>333</v>
      </c>
      <c r="D98" s="175"/>
      <c r="E98" s="167"/>
    </row>
    <row r="99" spans="2:5" x14ac:dyDescent="0.25">
      <c r="B99" s="172">
        <v>51102130000</v>
      </c>
      <c r="C99" s="83" t="s">
        <v>335</v>
      </c>
      <c r="D99" s="175"/>
      <c r="E99" s="167"/>
    </row>
    <row r="100" spans="2:5" x14ac:dyDescent="0.25">
      <c r="B100" s="172">
        <v>51102140000</v>
      </c>
      <c r="C100" s="83" t="s">
        <v>337</v>
      </c>
      <c r="D100" s="175"/>
      <c r="E100" s="167"/>
    </row>
    <row r="101" spans="2:5" x14ac:dyDescent="0.25">
      <c r="B101" s="172">
        <v>51102150000</v>
      </c>
      <c r="C101" s="83" t="s">
        <v>339</v>
      </c>
      <c r="D101" s="175"/>
      <c r="E101" s="167"/>
    </row>
    <row r="102" spans="2:5" x14ac:dyDescent="0.25">
      <c r="B102" s="172">
        <v>51102160000</v>
      </c>
      <c r="C102" s="83" t="s">
        <v>341</v>
      </c>
      <c r="D102" s="175"/>
      <c r="E102" s="167"/>
    </row>
    <row r="103" spans="2:5" x14ac:dyDescent="0.25">
      <c r="B103" s="172">
        <v>51102170000</v>
      </c>
      <c r="C103" s="83" t="s">
        <v>343</v>
      </c>
      <c r="D103" s="175"/>
      <c r="E103" s="167"/>
    </row>
    <row r="104" spans="2:5" x14ac:dyDescent="0.25">
      <c r="B104" s="172">
        <v>51102180000</v>
      </c>
      <c r="C104" s="83" t="s">
        <v>345</v>
      </c>
      <c r="D104" s="175"/>
      <c r="E104" s="167"/>
    </row>
    <row r="105" spans="2:5" x14ac:dyDescent="0.25">
      <c r="B105" s="172">
        <v>51102190000</v>
      </c>
      <c r="C105" s="83" t="s">
        <v>347</v>
      </c>
      <c r="D105" s="175"/>
      <c r="E105" s="167">
        <v>0</v>
      </c>
    </row>
    <row r="106" spans="2:5" x14ac:dyDescent="0.25">
      <c r="B106" s="172">
        <v>51102200000</v>
      </c>
      <c r="C106" s="83" t="s">
        <v>349</v>
      </c>
      <c r="D106" s="175"/>
      <c r="E106" s="167">
        <v>0</v>
      </c>
    </row>
    <row r="107" spans="2:5" x14ac:dyDescent="0.25">
      <c r="B107" s="172">
        <v>51102210000</v>
      </c>
      <c r="C107" s="83" t="s">
        <v>351</v>
      </c>
      <c r="D107" s="175"/>
      <c r="E107" s="167">
        <v>0</v>
      </c>
    </row>
    <row r="108" spans="2:5" x14ac:dyDescent="0.25">
      <c r="B108" s="172">
        <v>51102220000</v>
      </c>
      <c r="C108" s="83" t="s">
        <v>353</v>
      </c>
      <c r="D108" s="175"/>
      <c r="E108" s="167">
        <v>0</v>
      </c>
    </row>
    <row r="109" spans="2:5" x14ac:dyDescent="0.25">
      <c r="B109" s="172">
        <v>51102230000</v>
      </c>
      <c r="C109" s="83" t="s">
        <v>355</v>
      </c>
      <c r="D109" s="175"/>
      <c r="E109" s="167">
        <v>0</v>
      </c>
    </row>
    <row r="110" spans="2:5" x14ac:dyDescent="0.25">
      <c r="B110" s="172">
        <v>51102240000</v>
      </c>
      <c r="C110" s="83" t="s">
        <v>357</v>
      </c>
      <c r="D110" s="175"/>
      <c r="E110" s="167">
        <v>0</v>
      </c>
    </row>
    <row r="111" spans="2:5" x14ac:dyDescent="0.25">
      <c r="B111" s="172">
        <v>51102250000</v>
      </c>
      <c r="C111" s="83" t="s">
        <v>359</v>
      </c>
      <c r="D111" s="175"/>
      <c r="E111" s="167">
        <v>0</v>
      </c>
    </row>
    <row r="112" spans="2:5" x14ac:dyDescent="0.25">
      <c r="B112" s="172">
        <v>51102260000</v>
      </c>
      <c r="C112" s="83" t="s">
        <v>361</v>
      </c>
      <c r="D112" s="175"/>
      <c r="E112" s="167">
        <v>0</v>
      </c>
    </row>
    <row r="113" spans="2:5" x14ac:dyDescent="0.25">
      <c r="B113" s="172">
        <v>51102270000</v>
      </c>
      <c r="C113" s="83" t="s">
        <v>363</v>
      </c>
      <c r="D113" s="175"/>
      <c r="E113" s="167">
        <v>0</v>
      </c>
    </row>
    <row r="114" spans="2:5" x14ac:dyDescent="0.25">
      <c r="B114" s="172">
        <v>51102280000</v>
      </c>
      <c r="C114" s="83" t="s">
        <v>365</v>
      </c>
      <c r="D114" s="175"/>
      <c r="E114" s="167">
        <v>0</v>
      </c>
    </row>
    <row r="115" spans="2:5" x14ac:dyDescent="0.25">
      <c r="B115" s="172">
        <v>51102290000</v>
      </c>
      <c r="C115" s="83" t="s">
        <v>367</v>
      </c>
      <c r="D115" s="175"/>
      <c r="E115" s="167">
        <v>0</v>
      </c>
    </row>
    <row r="116" spans="2:5" x14ac:dyDescent="0.25">
      <c r="B116" s="237">
        <v>51200000000</v>
      </c>
      <c r="C116" s="238" t="s">
        <v>369</v>
      </c>
      <c r="D116" s="240">
        <f>D117+D131+D162</f>
        <v>0</v>
      </c>
      <c r="E116" s="243">
        <f>E117+E131+E162</f>
        <v>0</v>
      </c>
    </row>
    <row r="117" spans="2:5" x14ac:dyDescent="0.25">
      <c r="B117" s="237">
        <v>51201000000</v>
      </c>
      <c r="C117" s="238" t="s">
        <v>371</v>
      </c>
      <c r="D117" s="240">
        <f>SUM(D118:D130)</f>
        <v>0</v>
      </c>
      <c r="E117" s="243">
        <f>SUM(E118:E130)</f>
        <v>0</v>
      </c>
    </row>
    <row r="118" spans="2:5" x14ac:dyDescent="0.25">
      <c r="B118" s="172">
        <v>51201010000</v>
      </c>
      <c r="C118" s="83" t="s">
        <v>373</v>
      </c>
      <c r="D118" s="175"/>
      <c r="E118" s="167"/>
    </row>
    <row r="119" spans="2:5" x14ac:dyDescent="0.25">
      <c r="B119" s="172">
        <v>51201020000</v>
      </c>
      <c r="C119" s="83" t="s">
        <v>375</v>
      </c>
      <c r="D119" s="175"/>
      <c r="E119" s="167"/>
    </row>
    <row r="120" spans="2:5" x14ac:dyDescent="0.25">
      <c r="B120" s="172">
        <v>51201030000</v>
      </c>
      <c r="C120" s="83" t="s">
        <v>377</v>
      </c>
      <c r="D120" s="175"/>
      <c r="E120" s="167"/>
    </row>
    <row r="121" spans="2:5" x14ac:dyDescent="0.25">
      <c r="B121" s="172">
        <v>51201040000</v>
      </c>
      <c r="C121" s="83" t="s">
        <v>379</v>
      </c>
      <c r="D121" s="175"/>
      <c r="E121" s="167"/>
    </row>
    <row r="122" spans="2:5" x14ac:dyDescent="0.25">
      <c r="B122" s="172">
        <v>51201050000</v>
      </c>
      <c r="C122" s="83" t="s">
        <v>381</v>
      </c>
      <c r="D122" s="175"/>
      <c r="E122" s="167"/>
    </row>
    <row r="123" spans="2:5" x14ac:dyDescent="0.25">
      <c r="B123" s="172">
        <v>51201060000</v>
      </c>
      <c r="C123" s="83" t="s">
        <v>383</v>
      </c>
      <c r="D123" s="175"/>
      <c r="E123" s="167"/>
    </row>
    <row r="124" spans="2:5" x14ac:dyDescent="0.25">
      <c r="B124" s="172">
        <v>51201070000</v>
      </c>
      <c r="C124" s="83" t="s">
        <v>385</v>
      </c>
      <c r="D124" s="175"/>
      <c r="E124" s="167"/>
    </row>
    <row r="125" spans="2:5" x14ac:dyDescent="0.25">
      <c r="B125" s="172">
        <v>51201080000</v>
      </c>
      <c r="C125" s="83" t="s">
        <v>387</v>
      </c>
      <c r="D125" s="175"/>
      <c r="E125" s="167"/>
    </row>
    <row r="126" spans="2:5" x14ac:dyDescent="0.25">
      <c r="B126" s="172">
        <v>51201090000</v>
      </c>
      <c r="C126" s="83" t="s">
        <v>389</v>
      </c>
      <c r="D126" s="175"/>
      <c r="E126" s="167"/>
    </row>
    <row r="127" spans="2:5" x14ac:dyDescent="0.25">
      <c r="B127" s="172">
        <v>51201100000</v>
      </c>
      <c r="C127" s="83" t="s">
        <v>391</v>
      </c>
      <c r="D127" s="175"/>
      <c r="E127" s="167"/>
    </row>
    <row r="128" spans="2:5" x14ac:dyDescent="0.25">
      <c r="B128" s="172">
        <v>51201110000</v>
      </c>
      <c r="C128" s="83" t="s">
        <v>393</v>
      </c>
      <c r="D128" s="175"/>
      <c r="E128" s="167"/>
    </row>
    <row r="129" spans="2:5" x14ac:dyDescent="0.25">
      <c r="B129" s="172">
        <v>51201120000</v>
      </c>
      <c r="C129" s="83" t="s">
        <v>395</v>
      </c>
      <c r="D129" s="175"/>
      <c r="E129" s="167"/>
    </row>
    <row r="130" spans="2:5" x14ac:dyDescent="0.25">
      <c r="B130" s="172">
        <v>51201130000</v>
      </c>
      <c r="C130" s="83" t="s">
        <v>397</v>
      </c>
      <c r="D130" s="175"/>
      <c r="E130" s="167"/>
    </row>
    <row r="131" spans="2:5" x14ac:dyDescent="0.25">
      <c r="B131" s="237">
        <v>51202000000</v>
      </c>
      <c r="C131" s="238" t="s">
        <v>399</v>
      </c>
      <c r="D131" s="240">
        <f>SUM(D132:D161)</f>
        <v>0</v>
      </c>
      <c r="E131" s="243">
        <f>SUM(E132:E161)</f>
        <v>0</v>
      </c>
    </row>
    <row r="132" spans="2:5" x14ac:dyDescent="0.25">
      <c r="B132" s="172">
        <v>51202010000</v>
      </c>
      <c r="C132" s="83" t="s">
        <v>401</v>
      </c>
      <c r="D132" s="175"/>
      <c r="E132" s="167"/>
    </row>
    <row r="133" spans="2:5" x14ac:dyDescent="0.25">
      <c r="B133" s="172">
        <v>51202020000</v>
      </c>
      <c r="C133" s="83" t="s">
        <v>313</v>
      </c>
      <c r="D133" s="175"/>
      <c r="E133" s="167"/>
    </row>
    <row r="134" spans="2:5" x14ac:dyDescent="0.25">
      <c r="B134" s="172">
        <v>51202030000</v>
      </c>
      <c r="C134" s="83" t="s">
        <v>315</v>
      </c>
      <c r="D134" s="175"/>
      <c r="E134" s="167"/>
    </row>
    <row r="135" spans="2:5" x14ac:dyDescent="0.25">
      <c r="B135" s="172">
        <v>51202040000</v>
      </c>
      <c r="C135" s="83" t="s">
        <v>317</v>
      </c>
      <c r="D135" s="175"/>
      <c r="E135" s="167"/>
    </row>
    <row r="136" spans="2:5" x14ac:dyDescent="0.25">
      <c r="B136" s="172">
        <v>51202050000</v>
      </c>
      <c r="C136" s="83" t="s">
        <v>406</v>
      </c>
      <c r="D136" s="175"/>
      <c r="E136" s="167"/>
    </row>
    <row r="137" spans="2:5" x14ac:dyDescent="0.25">
      <c r="B137" s="172">
        <v>51202060000</v>
      </c>
      <c r="C137" s="83" t="s">
        <v>321</v>
      </c>
      <c r="D137" s="175"/>
      <c r="E137" s="167"/>
    </row>
    <row r="138" spans="2:5" x14ac:dyDescent="0.25">
      <c r="B138" s="172">
        <v>51202070000</v>
      </c>
      <c r="C138" s="83" t="s">
        <v>323</v>
      </c>
      <c r="D138" s="175"/>
      <c r="E138" s="167"/>
    </row>
    <row r="139" spans="2:5" x14ac:dyDescent="0.25">
      <c r="B139" s="172">
        <v>51202080000</v>
      </c>
      <c r="C139" s="83" t="s">
        <v>295</v>
      </c>
      <c r="D139" s="175"/>
      <c r="E139" s="167"/>
    </row>
    <row r="140" spans="2:5" x14ac:dyDescent="0.25">
      <c r="B140" s="172">
        <v>51202090000</v>
      </c>
      <c r="C140" s="83" t="s">
        <v>325</v>
      </c>
      <c r="D140" s="175"/>
      <c r="E140" s="167"/>
    </row>
    <row r="141" spans="2:5" x14ac:dyDescent="0.25">
      <c r="B141" s="172">
        <v>51202100000</v>
      </c>
      <c r="C141" s="83" t="s">
        <v>327</v>
      </c>
      <c r="D141" s="175"/>
      <c r="E141" s="167"/>
    </row>
    <row r="142" spans="2:5" x14ac:dyDescent="0.25">
      <c r="B142" s="172">
        <v>51202110000</v>
      </c>
      <c r="C142" s="83" t="s">
        <v>329</v>
      </c>
      <c r="D142" s="175"/>
      <c r="E142" s="167"/>
    </row>
    <row r="143" spans="2:5" x14ac:dyDescent="0.25">
      <c r="B143" s="172">
        <v>51202120000</v>
      </c>
      <c r="C143" s="83" t="s">
        <v>331</v>
      </c>
      <c r="D143" s="175"/>
      <c r="E143" s="167"/>
    </row>
    <row r="144" spans="2:5" x14ac:dyDescent="0.25">
      <c r="B144" s="172">
        <v>51202130000</v>
      </c>
      <c r="C144" s="83" t="s">
        <v>333</v>
      </c>
      <c r="D144" s="175"/>
      <c r="E144" s="167"/>
    </row>
    <row r="145" spans="2:5" x14ac:dyDescent="0.25">
      <c r="B145" s="172">
        <v>51202140000</v>
      </c>
      <c r="C145" s="83" t="s">
        <v>335</v>
      </c>
      <c r="D145" s="175"/>
      <c r="E145" s="167"/>
    </row>
    <row r="146" spans="2:5" x14ac:dyDescent="0.25">
      <c r="B146" s="172">
        <v>51202150000</v>
      </c>
      <c r="C146" s="83" t="s">
        <v>337</v>
      </c>
      <c r="D146" s="175"/>
      <c r="E146" s="167"/>
    </row>
    <row r="147" spans="2:5" x14ac:dyDescent="0.25">
      <c r="B147" s="172">
        <v>51202160000</v>
      </c>
      <c r="C147" s="83" t="s">
        <v>339</v>
      </c>
      <c r="D147" s="175"/>
      <c r="E147" s="167"/>
    </row>
    <row r="148" spans="2:5" x14ac:dyDescent="0.25">
      <c r="B148" s="172">
        <v>51202170000</v>
      </c>
      <c r="C148" s="83" t="s">
        <v>341</v>
      </c>
      <c r="D148" s="175"/>
      <c r="E148" s="167"/>
    </row>
    <row r="149" spans="2:5" x14ac:dyDescent="0.25">
      <c r="B149" s="172">
        <v>51202180000</v>
      </c>
      <c r="C149" s="83" t="s">
        <v>343</v>
      </c>
      <c r="D149" s="175"/>
      <c r="E149" s="167"/>
    </row>
    <row r="150" spans="2:5" x14ac:dyDescent="0.25">
      <c r="B150" s="172">
        <v>51202190000</v>
      </c>
      <c r="C150" s="83" t="s">
        <v>345</v>
      </c>
      <c r="D150" s="175"/>
      <c r="E150" s="167"/>
    </row>
    <row r="151" spans="2:5" x14ac:dyDescent="0.25">
      <c r="B151" s="172">
        <v>51202200000</v>
      </c>
      <c r="C151" s="83" t="s">
        <v>347</v>
      </c>
      <c r="D151" s="175"/>
      <c r="E151" s="167"/>
    </row>
    <row r="152" spans="2:5" x14ac:dyDescent="0.25">
      <c r="B152" s="172">
        <v>51202210000</v>
      </c>
      <c r="C152" s="83" t="s">
        <v>349</v>
      </c>
      <c r="D152" s="175"/>
      <c r="E152" s="167"/>
    </row>
    <row r="153" spans="2:5" x14ac:dyDescent="0.25">
      <c r="B153" s="172">
        <v>51202220000</v>
      </c>
      <c r="C153" s="83" t="s">
        <v>351</v>
      </c>
      <c r="D153" s="175"/>
      <c r="E153" s="167"/>
    </row>
    <row r="154" spans="2:5" x14ac:dyDescent="0.25">
      <c r="B154" s="172">
        <v>51202230000</v>
      </c>
      <c r="C154" s="83" t="s">
        <v>425</v>
      </c>
      <c r="D154" s="175"/>
      <c r="E154" s="167"/>
    </row>
    <row r="155" spans="2:5" x14ac:dyDescent="0.25">
      <c r="B155" s="172">
        <v>51202240000</v>
      </c>
      <c r="C155" s="83" t="s">
        <v>355</v>
      </c>
      <c r="D155" s="175"/>
      <c r="E155" s="167"/>
    </row>
    <row r="156" spans="2:5" x14ac:dyDescent="0.25">
      <c r="B156" s="172">
        <v>51202250000</v>
      </c>
      <c r="C156" s="83" t="s">
        <v>357</v>
      </c>
      <c r="D156" s="175"/>
      <c r="E156" s="167"/>
    </row>
    <row r="157" spans="2:5" x14ac:dyDescent="0.25">
      <c r="B157" s="172">
        <v>51202260000</v>
      </c>
      <c r="C157" s="83" t="s">
        <v>359</v>
      </c>
      <c r="D157" s="175"/>
      <c r="E157" s="167"/>
    </row>
    <row r="158" spans="2:5" x14ac:dyDescent="0.25">
      <c r="B158" s="172">
        <v>51202270000</v>
      </c>
      <c r="C158" s="83" t="s">
        <v>361</v>
      </c>
      <c r="D158" s="175"/>
      <c r="E158" s="167"/>
    </row>
    <row r="159" spans="2:5" x14ac:dyDescent="0.25">
      <c r="B159" s="172">
        <v>51202280000</v>
      </c>
      <c r="C159" s="83" t="s">
        <v>363</v>
      </c>
      <c r="D159" s="175"/>
      <c r="E159" s="167"/>
    </row>
    <row r="160" spans="2:5" x14ac:dyDescent="0.25">
      <c r="B160" s="172">
        <v>51202290000</v>
      </c>
      <c r="C160" s="83" t="s">
        <v>365</v>
      </c>
      <c r="D160" s="175"/>
      <c r="E160" s="167"/>
    </row>
    <row r="161" spans="2:5" x14ac:dyDescent="0.25">
      <c r="B161" s="172">
        <v>51202300000</v>
      </c>
      <c r="C161" s="83" t="s">
        <v>367</v>
      </c>
      <c r="D161" s="175"/>
      <c r="E161" s="244"/>
    </row>
    <row r="162" spans="2:5" x14ac:dyDescent="0.25">
      <c r="B162" s="237">
        <v>51203000000</v>
      </c>
      <c r="C162" s="238" t="s">
        <v>434</v>
      </c>
      <c r="D162" s="240">
        <f>SUM(D163:D170)</f>
        <v>0</v>
      </c>
      <c r="E162" s="243">
        <f>SUM(E163:E170)</f>
        <v>0</v>
      </c>
    </row>
    <row r="163" spans="2:5" x14ac:dyDescent="0.25">
      <c r="B163" s="172">
        <v>51203010000</v>
      </c>
      <c r="C163" s="83" t="s">
        <v>401</v>
      </c>
      <c r="D163" s="175"/>
      <c r="E163" s="244"/>
    </row>
    <row r="164" spans="2:5" x14ac:dyDescent="0.25">
      <c r="B164" s="172">
        <v>51203020000</v>
      </c>
      <c r="C164" s="83" t="s">
        <v>313</v>
      </c>
      <c r="D164" s="175"/>
      <c r="E164" s="244"/>
    </row>
    <row r="165" spans="2:5" x14ac:dyDescent="0.25">
      <c r="B165" s="172">
        <v>51203030000</v>
      </c>
      <c r="C165" s="83" t="s">
        <v>315</v>
      </c>
      <c r="D165" s="175"/>
      <c r="E165" s="244"/>
    </row>
    <row r="166" spans="2:5" x14ac:dyDescent="0.25">
      <c r="B166" s="172">
        <v>51203040000</v>
      </c>
      <c r="C166" s="83" t="s">
        <v>317</v>
      </c>
      <c r="D166" s="175"/>
      <c r="E166" s="244"/>
    </row>
    <row r="167" spans="2:5" x14ac:dyDescent="0.25">
      <c r="B167" s="172">
        <v>51203050000</v>
      </c>
      <c r="C167" s="83" t="s">
        <v>406</v>
      </c>
      <c r="D167" s="175"/>
      <c r="E167" s="244"/>
    </row>
    <row r="168" spans="2:5" x14ac:dyDescent="0.25">
      <c r="B168" s="172">
        <v>51203060000</v>
      </c>
      <c r="C168" s="83" t="s">
        <v>321</v>
      </c>
      <c r="D168" s="175"/>
      <c r="E168" s="244"/>
    </row>
    <row r="169" spans="2:5" x14ac:dyDescent="0.25">
      <c r="B169" s="172">
        <v>51203070000</v>
      </c>
      <c r="C169" s="83" t="s">
        <v>323</v>
      </c>
      <c r="D169" s="175"/>
      <c r="E169" s="244"/>
    </row>
    <row r="170" spans="2:5" x14ac:dyDescent="0.25">
      <c r="B170" s="172">
        <v>51203080000</v>
      </c>
      <c r="C170" s="83" t="s">
        <v>295</v>
      </c>
      <c r="D170" s="175"/>
      <c r="E170" s="244"/>
    </row>
    <row r="171" spans="2:5" x14ac:dyDescent="0.25">
      <c r="B171" s="237">
        <v>51300000000</v>
      </c>
      <c r="C171" s="238" t="s">
        <v>444</v>
      </c>
      <c r="D171" s="240">
        <f>D172</f>
        <v>0</v>
      </c>
      <c r="E171" s="243">
        <f>E172</f>
        <v>0</v>
      </c>
    </row>
    <row r="172" spans="2:5" x14ac:dyDescent="0.25">
      <c r="B172" s="237">
        <v>51301000000</v>
      </c>
      <c r="C172" s="238" t="s">
        <v>446</v>
      </c>
      <c r="D172" s="240">
        <f>SUM(D173:D178)</f>
        <v>0</v>
      </c>
      <c r="E172" s="243">
        <f>SUM(E173:E178)</f>
        <v>0</v>
      </c>
    </row>
    <row r="173" spans="2:5" x14ac:dyDescent="0.25">
      <c r="B173" s="172">
        <v>51301010000</v>
      </c>
      <c r="C173" s="83" t="s">
        <v>448</v>
      </c>
      <c r="D173" s="175"/>
      <c r="E173" s="167"/>
    </row>
    <row r="174" spans="2:5" x14ac:dyDescent="0.25">
      <c r="B174" s="172">
        <v>51301020000</v>
      </c>
      <c r="C174" s="83" t="s">
        <v>450</v>
      </c>
      <c r="D174" s="175"/>
      <c r="E174" s="167"/>
    </row>
    <row r="175" spans="2:5" x14ac:dyDescent="0.25">
      <c r="B175" s="172">
        <v>51301030000</v>
      </c>
      <c r="C175" s="83" t="s">
        <v>452</v>
      </c>
      <c r="D175" s="175"/>
      <c r="E175" s="167"/>
    </row>
    <row r="176" spans="2:5" x14ac:dyDescent="0.25">
      <c r="B176" s="172">
        <v>51301040000</v>
      </c>
      <c r="C176" s="83" t="s">
        <v>454</v>
      </c>
      <c r="D176" s="175"/>
      <c r="E176" s="167"/>
    </row>
    <row r="177" spans="2:5" x14ac:dyDescent="0.25">
      <c r="B177" s="172">
        <v>51301050000</v>
      </c>
      <c r="C177" s="83" t="s">
        <v>456</v>
      </c>
      <c r="D177" s="175"/>
      <c r="E177" s="167"/>
    </row>
    <row r="178" spans="2:5" x14ac:dyDescent="0.25">
      <c r="B178" s="172">
        <v>51301060000</v>
      </c>
      <c r="C178" s="83" t="s">
        <v>363</v>
      </c>
      <c r="D178" s="175"/>
      <c r="E178" s="167"/>
    </row>
    <row r="179" spans="2:5" x14ac:dyDescent="0.25">
      <c r="B179" s="237">
        <v>52000000000</v>
      </c>
      <c r="C179" s="238" t="s">
        <v>459</v>
      </c>
      <c r="D179" s="240">
        <f>D180</f>
        <v>0</v>
      </c>
      <c r="E179" s="243">
        <f>E180</f>
        <v>0</v>
      </c>
    </row>
    <row r="180" spans="2:5" x14ac:dyDescent="0.25">
      <c r="B180" s="237">
        <v>52100000000</v>
      </c>
      <c r="C180" s="238" t="s">
        <v>461</v>
      </c>
      <c r="D180" s="240">
        <f>D181</f>
        <v>0</v>
      </c>
      <c r="E180" s="243">
        <f>E181</f>
        <v>0</v>
      </c>
    </row>
    <row r="181" spans="2:5" x14ac:dyDescent="0.25">
      <c r="B181" s="237">
        <v>52101000000</v>
      </c>
      <c r="C181" s="238" t="s">
        <v>463</v>
      </c>
      <c r="D181" s="240">
        <f>SUM(D182:D188)</f>
        <v>0</v>
      </c>
      <c r="E181" s="243">
        <f>SUM(E182:E188)</f>
        <v>0</v>
      </c>
    </row>
    <row r="182" spans="2:5" x14ac:dyDescent="0.25">
      <c r="B182" s="172">
        <v>52101010000</v>
      </c>
      <c r="C182" s="83" t="s">
        <v>261</v>
      </c>
      <c r="D182" s="175"/>
      <c r="E182" s="167"/>
    </row>
    <row r="183" spans="2:5" x14ac:dyDescent="0.25">
      <c r="B183" s="172">
        <v>52101020000</v>
      </c>
      <c r="C183" s="83" t="s">
        <v>760</v>
      </c>
      <c r="D183" s="175"/>
      <c r="E183" s="244"/>
    </row>
    <row r="184" spans="2:5" x14ac:dyDescent="0.25">
      <c r="B184" s="172">
        <v>52101030000</v>
      </c>
      <c r="C184" s="83" t="s">
        <v>468</v>
      </c>
      <c r="D184" s="175"/>
      <c r="E184" s="244"/>
    </row>
    <row r="185" spans="2:5" x14ac:dyDescent="0.25">
      <c r="B185" s="172">
        <v>52101040000</v>
      </c>
      <c r="C185" s="83" t="s">
        <v>470</v>
      </c>
      <c r="D185" s="175"/>
      <c r="E185" s="244"/>
    </row>
    <row r="186" spans="2:5" x14ac:dyDescent="0.25">
      <c r="B186" s="172">
        <v>52101050000</v>
      </c>
      <c r="C186" s="83" t="s">
        <v>761</v>
      </c>
      <c r="D186" s="175"/>
      <c r="E186" s="244"/>
    </row>
    <row r="187" spans="2:5" x14ac:dyDescent="0.25">
      <c r="B187" s="172">
        <v>52101060000</v>
      </c>
      <c r="C187" s="83" t="s">
        <v>474</v>
      </c>
      <c r="D187" s="175"/>
      <c r="E187" s="244"/>
    </row>
    <row r="188" spans="2:5" x14ac:dyDescent="0.25">
      <c r="B188" s="172">
        <v>52101070000</v>
      </c>
      <c r="C188" s="83" t="s">
        <v>476</v>
      </c>
      <c r="D188" s="175"/>
      <c r="E188" s="167"/>
    </row>
    <row r="189" spans="2:5" x14ac:dyDescent="0.25">
      <c r="B189" s="173"/>
      <c r="C189" s="86"/>
      <c r="D189" s="177"/>
      <c r="E189" s="245"/>
    </row>
    <row r="190" spans="2:5" x14ac:dyDescent="0.25">
      <c r="B190" s="237">
        <v>60000000000</v>
      </c>
      <c r="C190" s="238" t="s">
        <v>762</v>
      </c>
      <c r="D190" s="240">
        <f>D191</f>
        <v>0</v>
      </c>
      <c r="E190" s="243">
        <f>E191</f>
        <v>0</v>
      </c>
    </row>
    <row r="191" spans="2:5" x14ac:dyDescent="0.25">
      <c r="B191" s="237">
        <v>61000000000</v>
      </c>
      <c r="C191" s="238" t="s">
        <v>762</v>
      </c>
      <c r="D191" s="240">
        <f>D192</f>
        <v>0</v>
      </c>
      <c r="E191" s="243">
        <f>E192</f>
        <v>0</v>
      </c>
    </row>
    <row r="192" spans="2:5" x14ac:dyDescent="0.25">
      <c r="B192" s="237">
        <v>61100000000</v>
      </c>
      <c r="C192" s="238" t="s">
        <v>763</v>
      </c>
      <c r="D192" s="240">
        <f>D193+D197</f>
        <v>0</v>
      </c>
      <c r="E192" s="243">
        <f>E193+E197</f>
        <v>0</v>
      </c>
    </row>
    <row r="193" spans="2:5" x14ac:dyDescent="0.25">
      <c r="B193" s="237">
        <v>61101000000</v>
      </c>
      <c r="C193" s="238" t="s">
        <v>764</v>
      </c>
      <c r="D193" s="240">
        <f>SUM(D194:D196)</f>
        <v>0</v>
      </c>
      <c r="E193" s="243">
        <f>SUM(E194:E196)</f>
        <v>0</v>
      </c>
    </row>
    <row r="194" spans="2:5" x14ac:dyDescent="0.25">
      <c r="B194" s="172">
        <v>61101010000</v>
      </c>
      <c r="C194" s="83" t="s">
        <v>765</v>
      </c>
      <c r="D194" s="175"/>
      <c r="E194" s="244"/>
    </row>
    <row r="195" spans="2:5" x14ac:dyDescent="0.25">
      <c r="B195" s="172">
        <v>61101020000</v>
      </c>
      <c r="C195" s="83" t="s">
        <v>766</v>
      </c>
      <c r="D195" s="175"/>
      <c r="E195" s="244"/>
    </row>
    <row r="196" spans="2:5" x14ac:dyDescent="0.25">
      <c r="B196" s="172">
        <v>61101030000</v>
      </c>
      <c r="C196" s="83" t="s">
        <v>767</v>
      </c>
      <c r="D196" s="175"/>
      <c r="E196" s="244"/>
    </row>
    <row r="197" spans="2:5" x14ac:dyDescent="0.25">
      <c r="B197" s="237">
        <v>61102000000</v>
      </c>
      <c r="C197" s="238" t="s">
        <v>768</v>
      </c>
      <c r="D197" s="240">
        <f>SUM(D198:D200)</f>
        <v>0</v>
      </c>
      <c r="E197" s="243">
        <f>SUM(E198:E200)</f>
        <v>0</v>
      </c>
    </row>
    <row r="198" spans="2:5" x14ac:dyDescent="0.25">
      <c r="B198" s="172">
        <v>61102010000</v>
      </c>
      <c r="C198" s="83" t="s">
        <v>766</v>
      </c>
      <c r="D198" s="175"/>
      <c r="E198" s="244"/>
    </row>
    <row r="199" spans="2:5" x14ac:dyDescent="0.25">
      <c r="B199" s="172">
        <v>61102020000</v>
      </c>
      <c r="C199" s="83" t="s">
        <v>767</v>
      </c>
      <c r="D199" s="175"/>
      <c r="E199" s="244"/>
    </row>
    <row r="200" spans="2:5" ht="16.5" thickBot="1" x14ac:dyDescent="0.3">
      <c r="B200" s="174">
        <v>61102030000</v>
      </c>
      <c r="C200" s="88" t="s">
        <v>769</v>
      </c>
      <c r="D200" s="178"/>
      <c r="E200" s="246"/>
    </row>
    <row r="201" spans="2:5" ht="17.25" thickTop="1" thickBot="1" x14ac:dyDescent="0.3"/>
    <row r="202" spans="2:5" ht="17.25" thickTop="1" thickBot="1" x14ac:dyDescent="0.3">
      <c r="C202" s="241" t="s">
        <v>867</v>
      </c>
      <c r="D202" s="242">
        <f>D6-D69-'Balance General'!D250-'Balance General'!D253+'Balance General'!D252</f>
        <v>0</v>
      </c>
      <c r="E202" s="247">
        <f>E6-E69-'Balance General'!E250-'Balance General'!E253+'Balance General'!E252</f>
        <v>0</v>
      </c>
    </row>
    <row r="203" spans="2:5" ht="16.5" thickTop="1" x14ac:dyDescent="0.25"/>
  </sheetData>
  <sheetProtection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ignoredErrors>
    <ignoredError sqref="D197:E197 D190:D193 D6:D9 D27:D28 D40 D171:D172 D179:D181 D69:D72 D86 D53:D54 D58:D60 E6:E9 D131:E131 D162:E162 E171:E172 E179:E181 E190:E193" unlocked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45"/>
  <sheetViews>
    <sheetView workbookViewId="0">
      <selection activeCell="M13" sqref="M13"/>
    </sheetView>
  </sheetViews>
  <sheetFormatPr baseColWidth="10" defaultRowHeight="15.75" x14ac:dyDescent="0.25"/>
  <cols>
    <col min="1" max="1" width="5" style="65" customWidth="1"/>
    <col min="2" max="2" width="15.42578125" style="170" bestFit="1" customWidth="1"/>
    <col min="3" max="3" width="85.85546875" style="65" customWidth="1"/>
    <col min="4" max="4" width="23.7109375" style="165" customWidth="1"/>
    <col min="5" max="5" width="23.28515625" style="165" bestFit="1" customWidth="1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66" t="s">
        <v>771</v>
      </c>
      <c r="C3" s="367"/>
      <c r="D3" s="367"/>
      <c r="E3" s="368"/>
    </row>
    <row r="4" spans="2:5" x14ac:dyDescent="0.25">
      <c r="B4" s="369" t="s">
        <v>557</v>
      </c>
      <c r="C4" s="370"/>
      <c r="D4" s="370"/>
      <c r="E4" s="371"/>
    </row>
    <row r="5" spans="2:5" x14ac:dyDescent="0.25">
      <c r="B5" s="171" t="s">
        <v>558</v>
      </c>
      <c r="C5" s="80" t="s">
        <v>559</v>
      </c>
      <c r="D5" s="179" t="s">
        <v>802</v>
      </c>
      <c r="E5" s="166" t="s">
        <v>803</v>
      </c>
    </row>
    <row r="6" spans="2:5" x14ac:dyDescent="0.25">
      <c r="B6" s="172">
        <v>70000000000</v>
      </c>
      <c r="C6" s="83" t="s">
        <v>772</v>
      </c>
      <c r="D6" s="175"/>
      <c r="E6" s="167"/>
    </row>
    <row r="7" spans="2:5" x14ac:dyDescent="0.25">
      <c r="B7" s="172">
        <v>71000000000</v>
      </c>
      <c r="C7" s="83" t="s">
        <v>772</v>
      </c>
      <c r="D7" s="175"/>
      <c r="E7" s="167"/>
    </row>
    <row r="8" spans="2:5" x14ac:dyDescent="0.25">
      <c r="B8" s="172">
        <v>71101010000</v>
      </c>
      <c r="C8" s="83" t="s">
        <v>773</v>
      </c>
      <c r="D8" s="175"/>
      <c r="E8" s="167"/>
    </row>
    <row r="9" spans="2:5" x14ac:dyDescent="0.25">
      <c r="B9" s="172">
        <v>71101020000</v>
      </c>
      <c r="C9" s="83" t="s">
        <v>774</v>
      </c>
      <c r="D9" s="175"/>
      <c r="E9" s="167"/>
    </row>
    <row r="10" spans="2:5" x14ac:dyDescent="0.25">
      <c r="B10" s="172">
        <v>71101030000</v>
      </c>
      <c r="C10" s="83" t="s">
        <v>775</v>
      </c>
      <c r="D10" s="175"/>
      <c r="E10" s="167"/>
    </row>
    <row r="11" spans="2:5" x14ac:dyDescent="0.25">
      <c r="B11" s="172">
        <v>71101040000</v>
      </c>
      <c r="C11" s="83" t="s">
        <v>776</v>
      </c>
      <c r="D11" s="175"/>
      <c r="E11" s="167"/>
    </row>
    <row r="12" spans="2:5" x14ac:dyDescent="0.25">
      <c r="B12" s="172">
        <v>71101050000</v>
      </c>
      <c r="C12" s="84" t="s">
        <v>709</v>
      </c>
      <c r="D12" s="176"/>
      <c r="E12" s="167"/>
    </row>
    <row r="13" spans="2:5" x14ac:dyDescent="0.25">
      <c r="B13" s="172">
        <v>71101060000</v>
      </c>
      <c r="C13" s="83" t="s">
        <v>777</v>
      </c>
      <c r="D13" s="175"/>
      <c r="E13" s="167"/>
    </row>
    <row r="14" spans="2:5" x14ac:dyDescent="0.25">
      <c r="B14" s="172">
        <v>71101070000</v>
      </c>
      <c r="C14" s="84" t="s">
        <v>573</v>
      </c>
      <c r="D14" s="176"/>
      <c r="E14" s="167"/>
    </row>
    <row r="15" spans="2:5" x14ac:dyDescent="0.25">
      <c r="B15" s="172">
        <v>71101080000</v>
      </c>
      <c r="C15" s="83" t="s">
        <v>778</v>
      </c>
      <c r="D15" s="175"/>
      <c r="E15" s="167"/>
    </row>
    <row r="16" spans="2:5" x14ac:dyDescent="0.25">
      <c r="B16" s="172">
        <v>71101090000</v>
      </c>
      <c r="C16" s="83" t="s">
        <v>779</v>
      </c>
      <c r="D16" s="175"/>
      <c r="E16" s="167"/>
    </row>
    <row r="17" spans="2:5" x14ac:dyDescent="0.25">
      <c r="B17" s="172">
        <v>71101100000</v>
      </c>
      <c r="C17" s="83" t="s">
        <v>780</v>
      </c>
      <c r="D17" s="175"/>
      <c r="E17" s="167"/>
    </row>
    <row r="18" spans="2:5" x14ac:dyDescent="0.25">
      <c r="B18" s="172">
        <v>71101110000</v>
      </c>
      <c r="C18" s="83" t="s">
        <v>781</v>
      </c>
      <c r="D18" s="175"/>
      <c r="E18" s="167"/>
    </row>
    <row r="19" spans="2:5" x14ac:dyDescent="0.25">
      <c r="B19" s="172">
        <v>72000000000</v>
      </c>
      <c r="C19" s="84" t="s">
        <v>782</v>
      </c>
      <c r="D19" s="176"/>
      <c r="E19" s="167"/>
    </row>
    <row r="20" spans="2:5" x14ac:dyDescent="0.25">
      <c r="B20" s="172">
        <v>72100000000</v>
      </c>
      <c r="C20" s="84" t="s">
        <v>782</v>
      </c>
      <c r="D20" s="176"/>
      <c r="E20" s="167"/>
    </row>
    <row r="21" spans="2:5" x14ac:dyDescent="0.25">
      <c r="B21" s="172">
        <v>72101000000</v>
      </c>
      <c r="C21" s="83" t="s">
        <v>782</v>
      </c>
      <c r="D21" s="175"/>
      <c r="E21" s="167"/>
    </row>
    <row r="22" spans="2:5" x14ac:dyDescent="0.25">
      <c r="B22" s="172">
        <v>72101010000</v>
      </c>
      <c r="C22" s="83" t="s">
        <v>783</v>
      </c>
      <c r="D22" s="175"/>
      <c r="E22" s="167"/>
    </row>
    <row r="23" spans="2:5" x14ac:dyDescent="0.25">
      <c r="B23" s="172">
        <v>72101020000</v>
      </c>
      <c r="C23" s="83" t="s">
        <v>784</v>
      </c>
      <c r="D23" s="175"/>
      <c r="E23" s="167"/>
    </row>
    <row r="24" spans="2:5" x14ac:dyDescent="0.25">
      <c r="B24" s="172">
        <v>72101030000</v>
      </c>
      <c r="C24" s="83" t="s">
        <v>785</v>
      </c>
      <c r="D24" s="175"/>
      <c r="E24" s="167"/>
    </row>
    <row r="25" spans="2:5" x14ac:dyDescent="0.25">
      <c r="B25" s="172">
        <v>72101040000</v>
      </c>
      <c r="C25" s="83" t="s">
        <v>786</v>
      </c>
      <c r="D25" s="175"/>
      <c r="E25" s="167"/>
    </row>
    <row r="26" spans="2:5" x14ac:dyDescent="0.25">
      <c r="B26" s="172">
        <v>72101050000</v>
      </c>
      <c r="C26" s="83" t="s">
        <v>787</v>
      </c>
      <c r="D26" s="175"/>
      <c r="E26" s="167"/>
    </row>
    <row r="27" spans="2:5" x14ac:dyDescent="0.25">
      <c r="B27" s="172">
        <v>72101060000</v>
      </c>
      <c r="C27" s="83" t="s">
        <v>788</v>
      </c>
      <c r="D27" s="175"/>
      <c r="E27" s="167"/>
    </row>
    <row r="28" spans="2:5" x14ac:dyDescent="0.25">
      <c r="B28" s="172">
        <v>72101070000</v>
      </c>
      <c r="C28" s="83" t="s">
        <v>789</v>
      </c>
      <c r="D28" s="175"/>
      <c r="E28" s="167"/>
    </row>
    <row r="29" spans="2:5" x14ac:dyDescent="0.25">
      <c r="B29" s="172">
        <v>72101080000</v>
      </c>
      <c r="C29" s="83" t="s">
        <v>790</v>
      </c>
      <c r="D29" s="175"/>
      <c r="E29" s="167"/>
    </row>
    <row r="30" spans="2:5" x14ac:dyDescent="0.25">
      <c r="B30" s="172">
        <v>72101090000</v>
      </c>
      <c r="C30" s="83" t="s">
        <v>791</v>
      </c>
      <c r="D30" s="175"/>
      <c r="E30" s="167"/>
    </row>
    <row r="31" spans="2:5" x14ac:dyDescent="0.25">
      <c r="B31" s="172">
        <v>72101100000</v>
      </c>
      <c r="C31" s="83" t="s">
        <v>792</v>
      </c>
      <c r="D31" s="175"/>
      <c r="E31" s="167"/>
    </row>
    <row r="32" spans="2:5" x14ac:dyDescent="0.25">
      <c r="B32" s="172">
        <v>72101110000</v>
      </c>
      <c r="C32" s="83" t="s">
        <v>793</v>
      </c>
      <c r="D32" s="175"/>
      <c r="E32" s="167"/>
    </row>
    <row r="33" spans="2:5" x14ac:dyDescent="0.25">
      <c r="B33" s="173"/>
      <c r="C33" s="86"/>
      <c r="D33" s="177"/>
      <c r="E33" s="168"/>
    </row>
    <row r="34" spans="2:5" x14ac:dyDescent="0.25">
      <c r="B34" s="172">
        <v>80000000000</v>
      </c>
      <c r="C34" s="83" t="s">
        <v>794</v>
      </c>
      <c r="D34" s="175"/>
      <c r="E34" s="167"/>
    </row>
    <row r="35" spans="2:5" x14ac:dyDescent="0.25">
      <c r="B35" s="172">
        <v>81000000000</v>
      </c>
      <c r="C35" s="83" t="s">
        <v>795</v>
      </c>
      <c r="D35" s="175"/>
      <c r="E35" s="167"/>
    </row>
    <row r="36" spans="2:5" x14ac:dyDescent="0.25">
      <c r="B36" s="172">
        <v>81100000000</v>
      </c>
      <c r="C36" s="83" t="s">
        <v>795</v>
      </c>
      <c r="D36" s="175"/>
      <c r="E36" s="167"/>
    </row>
    <row r="37" spans="2:5" x14ac:dyDescent="0.25">
      <c r="B37" s="172">
        <v>81101000000</v>
      </c>
      <c r="C37" s="83" t="s">
        <v>795</v>
      </c>
      <c r="D37" s="175"/>
      <c r="E37" s="167"/>
    </row>
    <row r="38" spans="2:5" x14ac:dyDescent="0.25">
      <c r="B38" s="172">
        <v>81101010000</v>
      </c>
      <c r="C38" s="83" t="s">
        <v>796</v>
      </c>
      <c r="D38" s="175"/>
      <c r="E38" s="167"/>
    </row>
    <row r="39" spans="2:5" x14ac:dyDescent="0.25">
      <c r="B39" s="172">
        <v>81101020000</v>
      </c>
      <c r="C39" s="83" t="s">
        <v>797</v>
      </c>
      <c r="D39" s="175"/>
      <c r="E39" s="167"/>
    </row>
    <row r="40" spans="2:5" x14ac:dyDescent="0.25">
      <c r="B40" s="172">
        <v>82000000000</v>
      </c>
      <c r="C40" s="83" t="s">
        <v>798</v>
      </c>
      <c r="D40" s="175"/>
      <c r="E40" s="167"/>
    </row>
    <row r="41" spans="2:5" x14ac:dyDescent="0.25">
      <c r="B41" s="172">
        <v>82100000000</v>
      </c>
      <c r="C41" s="83" t="s">
        <v>799</v>
      </c>
      <c r="D41" s="175"/>
      <c r="E41" s="167"/>
    </row>
    <row r="42" spans="2:5" x14ac:dyDescent="0.25">
      <c r="B42" s="172">
        <v>82101000000</v>
      </c>
      <c r="C42" s="83" t="s">
        <v>794</v>
      </c>
      <c r="D42" s="175"/>
      <c r="E42" s="167"/>
    </row>
    <row r="43" spans="2:5" x14ac:dyDescent="0.25">
      <c r="B43" s="172">
        <v>82101010000</v>
      </c>
      <c r="C43" s="83" t="s">
        <v>800</v>
      </c>
      <c r="D43" s="175"/>
      <c r="E43" s="167"/>
    </row>
    <row r="44" spans="2:5" ht="16.5" thickBot="1" x14ac:dyDescent="0.3">
      <c r="B44" s="174">
        <v>82101020000</v>
      </c>
      <c r="C44" s="88" t="s">
        <v>801</v>
      </c>
      <c r="D44" s="178"/>
      <c r="E44" s="169"/>
    </row>
    <row r="45" spans="2:5" ht="16.5" thickTop="1" x14ac:dyDescent="0.25"/>
  </sheetData>
  <sheetProtection algorithmName="SHA-512" hashValue="FPey9sbUmsptPKNGxpup7TfRZ8yHPSB8YR+aJHUbO2qSEM7fEaVoM9dFOa4Ge3HvwBN3X2VUcpGXjsw9NZNqHQ==" saltValue="oZOkqXEnFec5DWwoeJfpdw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AF49"/>
  <sheetViews>
    <sheetView workbookViewId="0">
      <selection activeCell="F5" sqref="F5"/>
    </sheetView>
  </sheetViews>
  <sheetFormatPr baseColWidth="10" defaultRowHeight="15" x14ac:dyDescent="0.25"/>
  <cols>
    <col min="1" max="1" width="14.85546875" style="183" customWidth="1"/>
    <col min="2" max="2" width="94.7109375" style="183" customWidth="1"/>
    <col min="3" max="3" width="23.7109375" style="183" customWidth="1"/>
    <col min="4" max="32" width="11.42578125" style="183"/>
  </cols>
  <sheetData>
    <row r="2" spans="1:3" ht="15.75" thickBot="1" x14ac:dyDescent="0.3"/>
    <row r="3" spans="1:3" ht="21" thickTop="1" x14ac:dyDescent="0.25">
      <c r="A3" s="372" t="s">
        <v>833</v>
      </c>
      <c r="B3" s="373"/>
      <c r="C3" s="374"/>
    </row>
    <row r="4" spans="1:3" ht="15.75" x14ac:dyDescent="0.25">
      <c r="A4" s="180" t="s">
        <v>806</v>
      </c>
      <c r="B4" s="181" t="s">
        <v>807</v>
      </c>
      <c r="C4" s="182"/>
    </row>
    <row r="5" spans="1:3" ht="15.75" x14ac:dyDescent="0.25">
      <c r="A5" s="184" t="s">
        <v>808</v>
      </c>
      <c r="B5" s="185" t="s">
        <v>834</v>
      </c>
      <c r="C5" s="166" t="e">
        <f>'Prev. 1.1'!J12*100/'Prev. 1.1'!I12</f>
        <v>#DIV/0!</v>
      </c>
    </row>
    <row r="6" spans="1:3" ht="15.75" x14ac:dyDescent="0.25">
      <c r="A6" s="184"/>
      <c r="B6" s="185"/>
      <c r="C6" s="166"/>
    </row>
    <row r="7" spans="1:3" ht="15.75" x14ac:dyDescent="0.25">
      <c r="A7" s="184" t="s">
        <v>809</v>
      </c>
      <c r="B7" s="185" t="s">
        <v>835</v>
      </c>
      <c r="C7" s="166" t="e">
        <f>SUM('Prev. 1.1'!D7:D11)*100/'Prev. 1.1'!D12</f>
        <v>#DIV/0!</v>
      </c>
    </row>
    <row r="8" spans="1:3" ht="15.75" x14ac:dyDescent="0.25">
      <c r="A8" s="184"/>
      <c r="B8" s="185"/>
      <c r="C8" s="166"/>
    </row>
    <row r="9" spans="1:3" ht="15.75" x14ac:dyDescent="0.25">
      <c r="A9" s="184" t="s">
        <v>811</v>
      </c>
      <c r="B9" s="185" t="s">
        <v>836</v>
      </c>
      <c r="C9" s="249" t="e">
        <f>'Balance General'!E7/'Balance General'!E169</f>
        <v>#DIV/0!</v>
      </c>
    </row>
    <row r="10" spans="1:3" ht="15.75" x14ac:dyDescent="0.25">
      <c r="A10" s="184"/>
      <c r="B10" s="185"/>
      <c r="C10" s="166"/>
    </row>
    <row r="11" spans="1:3" ht="15.75" x14ac:dyDescent="0.25">
      <c r="A11" s="184" t="s">
        <v>813</v>
      </c>
      <c r="B11" s="185" t="s">
        <v>837</v>
      </c>
      <c r="C11" s="249" t="e">
        <f>('Balance General'!E7-'Balance General'!E59)/'Balance General'!E169</f>
        <v>#DIV/0!</v>
      </c>
    </row>
    <row r="12" spans="1:3" ht="15.75" x14ac:dyDescent="0.25">
      <c r="A12" s="184"/>
      <c r="B12" s="185"/>
      <c r="C12" s="166"/>
    </row>
    <row r="13" spans="1:3" ht="15.75" x14ac:dyDescent="0.25">
      <c r="A13" s="184" t="s">
        <v>814</v>
      </c>
      <c r="B13" s="185" t="s">
        <v>838</v>
      </c>
      <c r="C13" s="249" t="e">
        <f>'Balance General'!E8*100/('Balance General'!E172+'Balance General'!E173+'Balance General'!E209)</f>
        <v>#DIV/0!</v>
      </c>
    </row>
    <row r="14" spans="1:3" ht="15.75" x14ac:dyDescent="0.25">
      <c r="A14" s="184"/>
      <c r="B14" s="185"/>
      <c r="C14" s="166"/>
    </row>
    <row r="15" spans="1:3" ht="15.75" x14ac:dyDescent="0.25">
      <c r="A15" s="184" t="s">
        <v>815</v>
      </c>
      <c r="B15" s="185" t="s">
        <v>839</v>
      </c>
      <c r="C15" s="249" t="e">
        <f>('Balance General'!E9+'Depositos Bancos Gs'!C20+'Depositos Bancos Ext'!C20+'Balance General'!E50+'Balance General'!E111+'Balance General'!E163+'Balance General'!E149+'Balance General'!E74+'Prev. 1.1'!C34+'Balance General'!E158)*100/'Balance General'!E6</f>
        <v>#DIV/0!</v>
      </c>
    </row>
    <row r="16" spans="1:3" ht="15.75" x14ac:dyDescent="0.25">
      <c r="A16" s="184"/>
      <c r="B16" s="185"/>
      <c r="C16" s="166"/>
    </row>
    <row r="17" spans="1:3" ht="15.75" x14ac:dyDescent="0.25">
      <c r="A17" s="184" t="s">
        <v>816</v>
      </c>
      <c r="B17" s="185" t="s">
        <v>840</v>
      </c>
      <c r="C17" s="249" t="e">
        <f>'Balance General'!E168*100/'Balance General'!E6</f>
        <v>#DIV/0!</v>
      </c>
    </row>
    <row r="18" spans="1:3" ht="15.75" x14ac:dyDescent="0.25">
      <c r="A18" s="184"/>
      <c r="B18" s="185"/>
      <c r="C18" s="166"/>
    </row>
    <row r="19" spans="1:3" ht="15.75" x14ac:dyDescent="0.25">
      <c r="A19" s="184" t="s">
        <v>817</v>
      </c>
      <c r="B19" s="185" t="s">
        <v>812</v>
      </c>
      <c r="C19" s="249" t="e">
        <f>'Balance General'!E231*100/'Balance General'!E6</f>
        <v>#DIV/0!</v>
      </c>
    </row>
    <row r="20" spans="1:3" ht="15.75" x14ac:dyDescent="0.25">
      <c r="A20" s="184"/>
      <c r="B20" s="185"/>
      <c r="C20" s="166"/>
    </row>
    <row r="21" spans="1:3" ht="15.75" x14ac:dyDescent="0.25">
      <c r="A21" s="184" t="s">
        <v>818</v>
      </c>
      <c r="B21" s="185" t="s">
        <v>841</v>
      </c>
      <c r="C21" s="249" t="e">
        <f>'Balance General'!E168/'Balance General'!E231</f>
        <v>#DIV/0!</v>
      </c>
    </row>
    <row r="22" spans="1:3" ht="15.75" x14ac:dyDescent="0.25">
      <c r="A22" s="184"/>
      <c r="B22" s="185"/>
      <c r="C22" s="166"/>
    </row>
    <row r="23" spans="1:3" ht="15.75" x14ac:dyDescent="0.25">
      <c r="A23" s="184" t="s">
        <v>819</v>
      </c>
      <c r="B23" s="185" t="s">
        <v>842</v>
      </c>
      <c r="C23" s="249" t="e">
        <f>'Balance General'!E248*100/'Cuadro de Resultado'!E27</f>
        <v>#DIV/0!</v>
      </c>
    </row>
    <row r="24" spans="1:3" ht="15.75" x14ac:dyDescent="0.25">
      <c r="A24" s="184"/>
      <c r="B24" s="185"/>
      <c r="C24" s="166"/>
    </row>
    <row r="25" spans="1:3" ht="15.75" x14ac:dyDescent="0.25">
      <c r="A25" s="184" t="s">
        <v>820</v>
      </c>
      <c r="B25" s="185" t="s">
        <v>843</v>
      </c>
      <c r="C25" s="249" t="e">
        <f>'Balance General'!E248*100/'Cuadro de Resultado'!E27</f>
        <v>#DIV/0!</v>
      </c>
    </row>
    <row r="26" spans="1:3" ht="15.75" x14ac:dyDescent="0.25">
      <c r="A26" s="184"/>
      <c r="B26" s="185"/>
      <c r="C26" s="166"/>
    </row>
    <row r="27" spans="1:3" ht="15.75" x14ac:dyDescent="0.25">
      <c r="A27" s="184" t="s">
        <v>821</v>
      </c>
      <c r="B27" s="185" t="s">
        <v>844</v>
      </c>
      <c r="C27" s="249" t="e">
        <f>'Balance General'!E248*100/(('Balance General'!E6+'Balance General'!D6)/2)</f>
        <v>#DIV/0!</v>
      </c>
    </row>
    <row r="28" spans="1:3" ht="15.75" x14ac:dyDescent="0.25">
      <c r="A28" s="184"/>
      <c r="B28" s="185"/>
      <c r="C28" s="166"/>
    </row>
    <row r="29" spans="1:3" ht="15.75" x14ac:dyDescent="0.25">
      <c r="A29" s="184" t="s">
        <v>822</v>
      </c>
      <c r="B29" s="185" t="s">
        <v>827</v>
      </c>
      <c r="C29" s="249" t="e">
        <f>'Balance General'!E248*100/'Balance General'!E233</f>
        <v>#DIV/0!</v>
      </c>
    </row>
    <row r="30" spans="1:3" ht="15.75" x14ac:dyDescent="0.25">
      <c r="A30" s="184"/>
      <c r="B30" s="185"/>
      <c r="C30" s="166"/>
    </row>
    <row r="31" spans="1:3" ht="15.75" x14ac:dyDescent="0.25">
      <c r="A31" s="184" t="s">
        <v>823</v>
      </c>
      <c r="B31" s="185" t="s">
        <v>845</v>
      </c>
      <c r="C31" s="249" t="e">
        <f>'Cuadro de Resultado'!E70*100/'Cuadro de Resultado'!E27</f>
        <v>#DIV/0!</v>
      </c>
    </row>
    <row r="32" spans="1:3" ht="15.75" x14ac:dyDescent="0.25">
      <c r="A32" s="184"/>
      <c r="B32" s="185"/>
      <c r="C32" s="166"/>
    </row>
    <row r="33" spans="1:3" ht="15.75" x14ac:dyDescent="0.25">
      <c r="A33" s="184" t="s">
        <v>846</v>
      </c>
      <c r="B33" s="185" t="s">
        <v>858</v>
      </c>
      <c r="C33" s="249" t="e">
        <f>'Balance General'!E248*100/'Cuadro de Resultado'!E70</f>
        <v>#DIV/0!</v>
      </c>
    </row>
    <row r="34" spans="1:3" ht="15.75" x14ac:dyDescent="0.25">
      <c r="A34" s="184"/>
      <c r="B34" s="185"/>
      <c r="C34" s="166"/>
    </row>
    <row r="35" spans="1:3" ht="15.75" x14ac:dyDescent="0.25">
      <c r="A35" s="184" t="s">
        <v>824</v>
      </c>
      <c r="B35" s="185" t="s">
        <v>849</v>
      </c>
      <c r="C35" s="166" t="e">
        <f>'Prev. Depositos Vista'!G11*100/'Prev. Depositos Vista'!F11</f>
        <v>#DIV/0!</v>
      </c>
    </row>
    <row r="36" spans="1:3" ht="15.75" x14ac:dyDescent="0.25">
      <c r="A36" s="184"/>
      <c r="B36" s="185"/>
      <c r="C36" s="166"/>
    </row>
    <row r="37" spans="1:3" ht="15.75" x14ac:dyDescent="0.25">
      <c r="A37" s="184" t="s">
        <v>825</v>
      </c>
      <c r="B37" s="185" t="s">
        <v>850</v>
      </c>
      <c r="C37" s="166" t="e">
        <f>'Prev. Depositos Plazo'!G11*100/'Prev. Depositos Plazo'!F11</f>
        <v>#DIV/0!</v>
      </c>
    </row>
    <row r="38" spans="1:3" ht="15.75" x14ac:dyDescent="0.25">
      <c r="A38" s="184"/>
      <c r="B38" s="185"/>
      <c r="C38" s="166"/>
    </row>
    <row r="39" spans="1:3" ht="15.75" x14ac:dyDescent="0.25">
      <c r="A39" s="184" t="s">
        <v>826</v>
      </c>
      <c r="B39" s="185" t="s">
        <v>851</v>
      </c>
      <c r="C39" s="166" t="e">
        <f>'Prev sobre Bienes adjudicados'!H8*100/'Prev sobre Bienes adjudicados'!G8</f>
        <v>#DIV/0!</v>
      </c>
    </row>
    <row r="40" spans="1:3" ht="15.75" x14ac:dyDescent="0.25">
      <c r="A40" s="184"/>
      <c r="B40" s="185"/>
      <c r="C40" s="166"/>
    </row>
    <row r="41" spans="1:3" ht="15.75" x14ac:dyDescent="0.25">
      <c r="A41" s="184" t="s">
        <v>828</v>
      </c>
      <c r="B41" s="185" t="s">
        <v>810</v>
      </c>
      <c r="C41" s="166" t="e">
        <f>'Prev s Otros Activos Riesgos'!G9*100/'Prev s Otros Activos Riesgos'!F9</f>
        <v>#DIV/0!</v>
      </c>
    </row>
    <row r="42" spans="1:3" ht="15.75" x14ac:dyDescent="0.25">
      <c r="A42" s="184"/>
      <c r="B42" s="185"/>
      <c r="C42" s="166"/>
    </row>
    <row r="43" spans="1:3" ht="15.75" x14ac:dyDescent="0.25">
      <c r="A43" s="184" t="s">
        <v>829</v>
      </c>
      <c r="B43" s="185" t="s">
        <v>832</v>
      </c>
      <c r="C43" s="268" t="e">
        <f>'Depositos Coop. Gs'!F30*100/('Balance General'!E12+'Balance General'!E82)</f>
        <v>#DIV/0!</v>
      </c>
    </row>
    <row r="44" spans="1:3" ht="15.75" x14ac:dyDescent="0.25">
      <c r="A44" s="184"/>
      <c r="B44" s="185"/>
      <c r="C44" s="166"/>
    </row>
    <row r="45" spans="1:3" ht="15.75" x14ac:dyDescent="0.25">
      <c r="A45" s="184" t="s">
        <v>830</v>
      </c>
      <c r="B45" s="185" t="s">
        <v>847</v>
      </c>
      <c r="C45" s="249" t="e">
        <f>'Concentración de Créditos'!D7*100/'Balance General'!E231</f>
        <v>#DIV/0!</v>
      </c>
    </row>
    <row r="46" spans="1:3" ht="15.75" x14ac:dyDescent="0.25">
      <c r="A46" s="184"/>
      <c r="B46" s="185"/>
      <c r="C46" s="166"/>
    </row>
    <row r="47" spans="1:3" ht="15.75" x14ac:dyDescent="0.25">
      <c r="A47" s="184" t="s">
        <v>831</v>
      </c>
      <c r="B47" s="185" t="s">
        <v>848</v>
      </c>
      <c r="C47" s="249" t="e">
        <f>'Concentración Ahorros'!D7*100/'Balance General'!E231</f>
        <v>#DIV/0!</v>
      </c>
    </row>
    <row r="48" spans="1:3" ht="16.5" thickBot="1" x14ac:dyDescent="0.3">
      <c r="A48" s="186"/>
      <c r="B48" s="187"/>
      <c r="C48" s="188"/>
    </row>
    <row r="49" ht="15.75" thickTop="1" x14ac:dyDescent="0.25"/>
  </sheetData>
  <mergeCells count="1">
    <mergeCell ref="A3:C3"/>
  </mergeCells>
  <pageMargins left="0.7" right="0.7" top="0.75" bottom="0.75" header="0.3" footer="0.3"/>
  <ignoredErrors>
    <ignoredError sqref="C7 C9 C11 C13 C15 C17 C19 C21 C25 C23 C27 C29 C31 C35 C37 C39 C41 C45 C47 C43 C33" evalError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AY12"/>
  <sheetViews>
    <sheetView workbookViewId="0">
      <selection activeCell="M13" sqref="M13"/>
    </sheetView>
  </sheetViews>
  <sheetFormatPr baseColWidth="10" defaultRowHeight="15.75" x14ac:dyDescent="0.25"/>
  <cols>
    <col min="1" max="1" width="11.42578125" style="226"/>
    <col min="2" max="2" width="45.28515625" style="226" customWidth="1"/>
    <col min="3" max="3" width="21.7109375" style="227" customWidth="1"/>
    <col min="4" max="4" width="18.85546875" style="227" customWidth="1"/>
    <col min="5" max="9" width="11.42578125" style="226"/>
    <col min="10" max="51" width="11.42578125" style="183"/>
  </cols>
  <sheetData>
    <row r="2" spans="2:4" ht="16.5" thickBot="1" x14ac:dyDescent="0.3"/>
    <row r="3" spans="2:4" ht="18.75" thickTop="1" x14ac:dyDescent="0.25">
      <c r="B3" s="375" t="s">
        <v>859</v>
      </c>
      <c r="C3" s="376"/>
      <c r="D3" s="377"/>
    </row>
    <row r="4" spans="2:4" x14ac:dyDescent="0.25">
      <c r="B4" s="228" t="s">
        <v>807</v>
      </c>
      <c r="C4" s="229" t="s">
        <v>802</v>
      </c>
      <c r="D4" s="230" t="s">
        <v>803</v>
      </c>
    </row>
    <row r="5" spans="2:4" x14ac:dyDescent="0.25">
      <c r="B5" s="228" t="s">
        <v>860</v>
      </c>
      <c r="C5" s="235"/>
      <c r="D5" s="236"/>
    </row>
    <row r="6" spans="2:4" x14ac:dyDescent="0.25">
      <c r="B6" s="228" t="s">
        <v>895</v>
      </c>
      <c r="C6" s="235"/>
      <c r="D6" s="236"/>
    </row>
    <row r="7" spans="2:4" x14ac:dyDescent="0.25">
      <c r="B7" s="228" t="s">
        <v>861</v>
      </c>
      <c r="C7" s="235"/>
      <c r="D7" s="236"/>
    </row>
    <row r="8" spans="2:4" x14ac:dyDescent="0.25">
      <c r="B8" s="228" t="s">
        <v>862</v>
      </c>
      <c r="C8" s="235"/>
      <c r="D8" s="236"/>
    </row>
    <row r="9" spans="2:4" x14ac:dyDescent="0.25">
      <c r="B9" s="228" t="s">
        <v>863</v>
      </c>
      <c r="C9" s="235"/>
      <c r="D9" s="236"/>
    </row>
    <row r="10" spans="2:4" x14ac:dyDescent="0.25">
      <c r="B10" s="228" t="s">
        <v>864</v>
      </c>
      <c r="C10" s="235"/>
      <c r="D10" s="236"/>
    </row>
    <row r="11" spans="2:4" ht="16.5" thickBot="1" x14ac:dyDescent="0.3">
      <c r="B11" s="231" t="s">
        <v>865</v>
      </c>
      <c r="C11" s="233">
        <f>C5+C6-C7-C8-C9-C10</f>
        <v>0</v>
      </c>
      <c r="D11" s="234">
        <f>D5+D6-D7-D8-D9-D10</f>
        <v>0</v>
      </c>
    </row>
    <row r="12" spans="2:4" ht="16.5" thickTop="1" x14ac:dyDescent="0.25">
      <c r="B12" s="232"/>
    </row>
  </sheetData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  <vt:lpstr>Indicadores</vt:lpstr>
      <vt:lpstr>Socios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Juan Valenzuela</cp:lastModifiedBy>
  <cp:revision/>
  <dcterms:created xsi:type="dcterms:W3CDTF">2016-10-10T17:10:15Z</dcterms:created>
  <dcterms:modified xsi:type="dcterms:W3CDTF">2024-02-23T18:02:52Z</dcterms:modified>
</cp:coreProperties>
</file>